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РАЙСЫ_МС\РИВА\Прайс-листы от 09.09.2024\01. Прайс-листы от 09.09.2024 с НДС\02. Кабинеты руководителей\СТИЛЬ\"/>
    </mc:Choice>
  </mc:AlternateContent>
  <xr:revisionPtr revIDLastSave="0" documentId="8_{6319FB68-ADD8-4BD0-A6F9-752DDC579423}" xr6:coauthVersionLast="47" xr6:coauthVersionMax="47" xr10:uidLastSave="{00000000-0000-0000-0000-000000000000}"/>
  <bookViews>
    <workbookView xWindow="-120" yWindow="-120" windowWidth="29040" windowHeight="15840" tabRatio="838" xr2:uid="{00000000-000D-0000-FFFF-FFFF00000000}"/>
  </bookViews>
  <sheets>
    <sheet name="Феникс Столы" sheetId="7" r:id="rId1"/>
    <sheet name="Феникс Тумбы" sheetId="11" r:id="rId2"/>
    <sheet name="Феникс Шкафы" sheetId="15" r:id="rId3"/>
    <sheet name="Ультраматт Тумбы" sheetId="23" r:id="rId4"/>
    <sheet name="Ультраматт Шкафы" sheetId="24" r:id="rId5"/>
    <sheet name="Наборные элементы" sheetId="25" r:id="rId6"/>
    <sheet name="КТО" sheetId="26" r:id="rId7"/>
    <sheet name="Таблица" sheetId="6" r:id="rId8"/>
  </sheets>
  <definedNames>
    <definedName name="_xlnm._FilterDatabase" localSheetId="7" hidden="1">Таблица!$G$1:$G$269</definedName>
    <definedName name="_xlnm.Print_Area" localSheetId="6">КТО!$A$1:$J$106</definedName>
    <definedName name="_xlnm.Print_Area" localSheetId="5">'Наборные элементы'!$A$1:$E$47</definedName>
    <definedName name="_xlnm.Print_Area" localSheetId="3">'Ультраматт Тумбы'!$A$1:$E$24</definedName>
    <definedName name="_xlnm.Print_Area" localSheetId="4">'Ультраматт Шкафы'!$A$1:$E$70</definedName>
    <definedName name="_xlnm.Print_Area" localSheetId="0">'Феникс Столы'!$A$1:$E$39</definedName>
    <definedName name="_xlnm.Print_Area" localSheetId="1">'Феникс Тумбы'!$A$1:$E$24</definedName>
    <definedName name="_xlnm.Print_Area" localSheetId="2">'Феникс Шкафы'!$A$1:$E$70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8" i="6" l="1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S105" i="6"/>
  <c r="S104" i="6"/>
  <c r="S103" i="6"/>
  <c r="S102" i="6"/>
  <c r="S158" i="6" l="1"/>
  <c r="Q158" i="6"/>
  <c r="P158" i="6"/>
  <c r="O158" i="6"/>
  <c r="S157" i="6"/>
  <c r="Q157" i="6"/>
  <c r="P157" i="6"/>
  <c r="O157" i="6"/>
  <c r="S156" i="6"/>
  <c r="Q156" i="6"/>
  <c r="P156" i="6"/>
  <c r="O156" i="6"/>
  <c r="S155" i="6"/>
  <c r="Q155" i="6"/>
  <c r="P155" i="6"/>
  <c r="O155" i="6"/>
  <c r="S154" i="6"/>
  <c r="Q154" i="6"/>
  <c r="P154" i="6"/>
  <c r="O154" i="6"/>
  <c r="S153" i="6"/>
  <c r="Q153" i="6"/>
  <c r="P153" i="6"/>
  <c r="O153" i="6"/>
  <c r="S152" i="6"/>
  <c r="Q152" i="6"/>
  <c r="P152" i="6"/>
  <c r="O152" i="6"/>
  <c r="S151" i="6"/>
  <c r="Q151" i="6"/>
  <c r="P151" i="6"/>
  <c r="O151" i="6"/>
  <c r="S150" i="6"/>
  <c r="Q150" i="6"/>
  <c r="P150" i="6"/>
  <c r="O150" i="6"/>
  <c r="S149" i="6"/>
  <c r="Q149" i="6"/>
  <c r="P149" i="6"/>
  <c r="O149" i="6"/>
  <c r="S148" i="6"/>
  <c r="Q148" i="6"/>
  <c r="P148" i="6"/>
  <c r="O148" i="6"/>
  <c r="S147" i="6"/>
  <c r="Q147" i="6"/>
  <c r="P147" i="6"/>
  <c r="O147" i="6"/>
  <c r="S146" i="6"/>
  <c r="Q146" i="6"/>
  <c r="P146" i="6"/>
  <c r="O146" i="6"/>
  <c r="S145" i="6"/>
  <c r="Q145" i="6"/>
  <c r="P145" i="6"/>
  <c r="O145" i="6"/>
  <c r="M158" i="6"/>
  <c r="M157" i="6"/>
  <c r="M156" i="6"/>
  <c r="M155" i="6"/>
  <c r="M154" i="6"/>
  <c r="M153" i="6"/>
  <c r="M152" i="6"/>
  <c r="M151" i="6"/>
  <c r="M150" i="6"/>
  <c r="M149" i="6"/>
  <c r="M148" i="6"/>
  <c r="M147" i="6"/>
  <c r="M146" i="6"/>
  <c r="M145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Q43" i="6"/>
  <c r="P43" i="6"/>
  <c r="O43" i="6"/>
  <c r="Q42" i="6"/>
  <c r="P42" i="6"/>
  <c r="O42" i="6"/>
  <c r="Q41" i="6"/>
  <c r="P41" i="6"/>
  <c r="O41" i="6"/>
  <c r="Q40" i="6"/>
  <c r="P40" i="6"/>
  <c r="O40" i="6"/>
  <c r="K90" i="6"/>
  <c r="J90" i="6"/>
  <c r="I90" i="6"/>
  <c r="O90" i="6"/>
  <c r="P90" i="6"/>
  <c r="Q90" i="6"/>
  <c r="U90" i="6"/>
  <c r="V90" i="6"/>
  <c r="W90" i="6"/>
  <c r="D152" i="6" l="1"/>
  <c r="D148" i="6"/>
  <c r="D156" i="6"/>
  <c r="D145" i="6"/>
  <c r="D146" i="6"/>
  <c r="D147" i="6"/>
  <c r="D149" i="6"/>
  <c r="D150" i="6"/>
  <c r="D151" i="6"/>
  <c r="D153" i="6"/>
  <c r="D154" i="6"/>
  <c r="D155" i="6"/>
  <c r="D157" i="6"/>
  <c r="D158" i="6"/>
  <c r="AC60" i="6"/>
  <c r="AB60" i="6"/>
  <c r="AA60" i="6"/>
  <c r="AC103" i="6"/>
  <c r="AB103" i="6"/>
  <c r="AA103" i="6"/>
  <c r="W37" i="6" l="1"/>
  <c r="V37" i="6"/>
  <c r="U37" i="6"/>
  <c r="AE37" i="6"/>
  <c r="AC37" i="6"/>
  <c r="AB37" i="6"/>
  <c r="AA37" i="6"/>
  <c r="AE36" i="6"/>
  <c r="AC36" i="6"/>
  <c r="AB36" i="6"/>
  <c r="AA36" i="6"/>
  <c r="AE78" i="6"/>
  <c r="AC78" i="6"/>
  <c r="AB78" i="6"/>
  <c r="AA78" i="6"/>
  <c r="AE77" i="6"/>
  <c r="AC77" i="6"/>
  <c r="AB77" i="6"/>
  <c r="AA77" i="6"/>
  <c r="AE68" i="6"/>
  <c r="AC68" i="6"/>
  <c r="AB68" i="6"/>
  <c r="AA68" i="6"/>
  <c r="AE67" i="6"/>
  <c r="AC67" i="6"/>
  <c r="AB67" i="6"/>
  <c r="AA67" i="6"/>
  <c r="AE66" i="6"/>
  <c r="AC66" i="6"/>
  <c r="AB66" i="6"/>
  <c r="AA66" i="6"/>
  <c r="AE65" i="6"/>
  <c r="AC65" i="6"/>
  <c r="AB65" i="6"/>
  <c r="AA65" i="6"/>
  <c r="AK62" i="6"/>
  <c r="AI62" i="6"/>
  <c r="AH62" i="6"/>
  <c r="AG62" i="6"/>
  <c r="AK54" i="6"/>
  <c r="AI54" i="6"/>
  <c r="AH54" i="6"/>
  <c r="AG54" i="6"/>
  <c r="AK50" i="6"/>
  <c r="AI50" i="6"/>
  <c r="AH50" i="6"/>
  <c r="AG50" i="6"/>
  <c r="AQ45" i="6"/>
  <c r="AO45" i="6"/>
  <c r="AN45" i="6"/>
  <c r="AM45" i="6"/>
  <c r="AQ44" i="6"/>
  <c r="AO44" i="6"/>
  <c r="AN44" i="6"/>
  <c r="AM44" i="6"/>
  <c r="AK41" i="6"/>
  <c r="AI41" i="6"/>
  <c r="AH41" i="6"/>
  <c r="AG41" i="6"/>
  <c r="BI40" i="6"/>
  <c r="BG40" i="6"/>
  <c r="BF40" i="6"/>
  <c r="BE40" i="6"/>
  <c r="BI39" i="6"/>
  <c r="BG39" i="6"/>
  <c r="BF39" i="6"/>
  <c r="BE39" i="6"/>
  <c r="AQ34" i="6"/>
  <c r="AO34" i="6"/>
  <c r="AN34" i="6"/>
  <c r="AM34" i="6"/>
  <c r="AQ33" i="6"/>
  <c r="AO33" i="6"/>
  <c r="AN33" i="6"/>
  <c r="AM33" i="6"/>
  <c r="AK30" i="6"/>
  <c r="AI30" i="6"/>
  <c r="AH30" i="6"/>
  <c r="AG30" i="6"/>
  <c r="M90" i="6" l="1"/>
  <c r="Y117" i="6"/>
  <c r="W117" i="6"/>
  <c r="V117" i="6"/>
  <c r="U117" i="6"/>
  <c r="Y119" i="6"/>
  <c r="W119" i="6"/>
  <c r="V119" i="6"/>
  <c r="U119" i="6"/>
  <c r="Y118" i="6"/>
  <c r="W118" i="6"/>
  <c r="V118" i="6"/>
  <c r="U118" i="6"/>
  <c r="Y113" i="6"/>
  <c r="W113" i="6"/>
  <c r="V113" i="6"/>
  <c r="U113" i="6"/>
  <c r="Y116" i="6"/>
  <c r="W116" i="6"/>
  <c r="V116" i="6"/>
  <c r="U116" i="6"/>
  <c r="Y115" i="6"/>
  <c r="W115" i="6"/>
  <c r="V115" i="6"/>
  <c r="U115" i="6"/>
  <c r="Y114" i="6"/>
  <c r="W114" i="6"/>
  <c r="V114" i="6"/>
  <c r="U114" i="6"/>
  <c r="Q111" i="6" l="1"/>
  <c r="P111" i="6"/>
  <c r="O111" i="6"/>
  <c r="Q110" i="6"/>
  <c r="P110" i="6"/>
  <c r="O110" i="6"/>
  <c r="E6" i="25"/>
  <c r="E6" i="24"/>
  <c r="E6" i="23"/>
  <c r="E6" i="15"/>
  <c r="E6" i="11"/>
  <c r="W36" i="6" l="1"/>
  <c r="V36" i="6"/>
  <c r="U36" i="6"/>
  <c r="M37" i="6" l="1"/>
  <c r="AI104" i="6" l="1"/>
  <c r="AH104" i="6"/>
  <c r="AG104" i="6"/>
  <c r="AI103" i="6"/>
  <c r="AH103" i="6"/>
  <c r="AG103" i="6"/>
  <c r="AI102" i="6"/>
  <c r="AH102" i="6"/>
  <c r="AG102" i="6"/>
  <c r="AI101" i="6"/>
  <c r="AH101" i="6"/>
  <c r="AG101" i="6"/>
  <c r="AU93" i="6"/>
  <c r="AT93" i="6"/>
  <c r="AS93" i="6"/>
  <c r="AU92" i="6"/>
  <c r="AT92" i="6"/>
  <c r="AS92" i="6"/>
  <c r="K124" i="6"/>
  <c r="J124" i="6"/>
  <c r="I124" i="6"/>
  <c r="K123" i="6"/>
  <c r="J123" i="6"/>
  <c r="I123" i="6"/>
  <c r="K122" i="6"/>
  <c r="J122" i="6"/>
  <c r="I122" i="6"/>
  <c r="K121" i="6"/>
  <c r="J121" i="6"/>
  <c r="I121" i="6"/>
  <c r="W124" i="6"/>
  <c r="V124" i="6"/>
  <c r="U124" i="6"/>
  <c r="Q124" i="6"/>
  <c r="P124" i="6"/>
  <c r="O124" i="6"/>
  <c r="W123" i="6"/>
  <c r="V123" i="6"/>
  <c r="U123" i="6"/>
  <c r="Q123" i="6"/>
  <c r="P123" i="6"/>
  <c r="O123" i="6"/>
  <c r="W122" i="6"/>
  <c r="V122" i="6"/>
  <c r="U122" i="6"/>
  <c r="Q122" i="6"/>
  <c r="P122" i="6"/>
  <c r="O122" i="6"/>
  <c r="W121" i="6"/>
  <c r="V121" i="6"/>
  <c r="U121" i="6"/>
  <c r="Q121" i="6"/>
  <c r="P121" i="6"/>
  <c r="O121" i="6"/>
  <c r="Q109" i="6" l="1"/>
  <c r="P109" i="6"/>
  <c r="O109" i="6"/>
  <c r="Q108" i="6"/>
  <c r="P108" i="6"/>
  <c r="O108" i="6"/>
  <c r="Q107" i="6"/>
  <c r="P107" i="6"/>
  <c r="O107" i="6"/>
  <c r="Q106" i="6"/>
  <c r="P106" i="6"/>
  <c r="O106" i="6"/>
  <c r="W105" i="6"/>
  <c r="V105" i="6"/>
  <c r="U105" i="6"/>
  <c r="W104" i="6"/>
  <c r="V104" i="6"/>
  <c r="U104" i="6"/>
  <c r="W103" i="6"/>
  <c r="V103" i="6"/>
  <c r="U103" i="6"/>
  <c r="W102" i="6"/>
  <c r="V102" i="6"/>
  <c r="U102" i="6"/>
  <c r="W101" i="6"/>
  <c r="V101" i="6"/>
  <c r="U101" i="6"/>
  <c r="W99" i="6"/>
  <c r="V99" i="6"/>
  <c r="U99" i="6"/>
  <c r="W97" i="6"/>
  <c r="V97" i="6"/>
  <c r="U97" i="6"/>
  <c r="Q97" i="6"/>
  <c r="P97" i="6"/>
  <c r="O97" i="6"/>
  <c r="AC96" i="6"/>
  <c r="AB96" i="6"/>
  <c r="AA96" i="6"/>
  <c r="W96" i="6"/>
  <c r="V96" i="6"/>
  <c r="U96" i="6"/>
  <c r="AC95" i="6"/>
  <c r="AB95" i="6"/>
  <c r="AA95" i="6"/>
  <c r="W95" i="6"/>
  <c r="V95" i="6"/>
  <c r="U95" i="6"/>
  <c r="AC93" i="6"/>
  <c r="AB93" i="6"/>
  <c r="AA93" i="6"/>
  <c r="W93" i="6"/>
  <c r="V93" i="6"/>
  <c r="U93" i="6"/>
  <c r="AC92" i="6"/>
  <c r="AB92" i="6"/>
  <c r="AA92" i="6"/>
  <c r="W92" i="6"/>
  <c r="V92" i="6"/>
  <c r="U92" i="6"/>
  <c r="W94" i="6"/>
  <c r="V94" i="6"/>
  <c r="U94" i="6"/>
  <c r="Q89" i="6"/>
  <c r="P89" i="6"/>
  <c r="O89" i="6"/>
  <c r="K89" i="6"/>
  <c r="J89" i="6"/>
  <c r="I89" i="6"/>
  <c r="AC87" i="6"/>
  <c r="AB87" i="6"/>
  <c r="AA87" i="6"/>
  <c r="AC86" i="6"/>
  <c r="AB86" i="6"/>
  <c r="AA86" i="6"/>
  <c r="W87" i="6"/>
  <c r="V87" i="6"/>
  <c r="U87" i="6"/>
  <c r="W86" i="6"/>
  <c r="V86" i="6"/>
  <c r="U86" i="6"/>
  <c r="W85" i="6"/>
  <c r="V85" i="6"/>
  <c r="U85" i="6"/>
  <c r="K111" i="6"/>
  <c r="J111" i="6"/>
  <c r="I111" i="6"/>
  <c r="K110" i="6"/>
  <c r="J110" i="6"/>
  <c r="I110" i="6"/>
  <c r="K109" i="6"/>
  <c r="J109" i="6"/>
  <c r="I109" i="6"/>
  <c r="K108" i="6"/>
  <c r="J108" i="6"/>
  <c r="I108" i="6"/>
  <c r="K107" i="6"/>
  <c r="J107" i="6"/>
  <c r="I107" i="6"/>
  <c r="K106" i="6"/>
  <c r="J106" i="6"/>
  <c r="I106" i="6"/>
  <c r="Q105" i="6"/>
  <c r="P105" i="6"/>
  <c r="O105" i="6"/>
  <c r="K105" i="6"/>
  <c r="J105" i="6"/>
  <c r="I105" i="6"/>
  <c r="AC104" i="6"/>
  <c r="AB104" i="6"/>
  <c r="AA104" i="6"/>
  <c r="Q104" i="6"/>
  <c r="P104" i="6"/>
  <c r="O104" i="6"/>
  <c r="K104" i="6"/>
  <c r="J104" i="6"/>
  <c r="I104" i="6"/>
  <c r="Q103" i="6"/>
  <c r="P103" i="6"/>
  <c r="O103" i="6"/>
  <c r="K103" i="6"/>
  <c r="J103" i="6"/>
  <c r="I103" i="6"/>
  <c r="AC102" i="6"/>
  <c r="AB102" i="6"/>
  <c r="AA102" i="6"/>
  <c r="Q102" i="6"/>
  <c r="P102" i="6"/>
  <c r="O102" i="6"/>
  <c r="K102" i="6"/>
  <c r="J102" i="6"/>
  <c r="I102" i="6"/>
  <c r="AC101" i="6"/>
  <c r="AB101" i="6"/>
  <c r="AA101" i="6"/>
  <c r="Q101" i="6"/>
  <c r="P101" i="6"/>
  <c r="O101" i="6"/>
  <c r="K101" i="6"/>
  <c r="J101" i="6"/>
  <c r="I101" i="6"/>
  <c r="Q99" i="6"/>
  <c r="P99" i="6"/>
  <c r="O99" i="6"/>
  <c r="K99" i="6"/>
  <c r="J99" i="6"/>
  <c r="I99" i="6"/>
  <c r="K97" i="6"/>
  <c r="J97" i="6"/>
  <c r="I97" i="6"/>
  <c r="Q96" i="6"/>
  <c r="P96" i="6"/>
  <c r="O96" i="6"/>
  <c r="K96" i="6"/>
  <c r="J96" i="6"/>
  <c r="I96" i="6"/>
  <c r="Q95" i="6"/>
  <c r="P95" i="6"/>
  <c r="O95" i="6"/>
  <c r="K95" i="6"/>
  <c r="J95" i="6"/>
  <c r="I95" i="6"/>
  <c r="Q94" i="6"/>
  <c r="P94" i="6"/>
  <c r="O94" i="6"/>
  <c r="K94" i="6"/>
  <c r="J94" i="6"/>
  <c r="I94" i="6"/>
  <c r="AO93" i="6"/>
  <c r="AN93" i="6"/>
  <c r="AM93" i="6"/>
  <c r="AI93" i="6"/>
  <c r="AH93" i="6"/>
  <c r="AG93" i="6"/>
  <c r="Q93" i="6"/>
  <c r="P93" i="6"/>
  <c r="O93" i="6"/>
  <c r="K93" i="6"/>
  <c r="J93" i="6"/>
  <c r="I93" i="6"/>
  <c r="AO92" i="6"/>
  <c r="AN92" i="6"/>
  <c r="AM92" i="6"/>
  <c r="AI92" i="6"/>
  <c r="AH92" i="6"/>
  <c r="AG92" i="6"/>
  <c r="Q92" i="6"/>
  <c r="P92" i="6"/>
  <c r="O92" i="6"/>
  <c r="K92" i="6"/>
  <c r="J92" i="6"/>
  <c r="I92" i="6"/>
  <c r="W89" i="6"/>
  <c r="V89" i="6"/>
  <c r="U89" i="6"/>
  <c r="Q87" i="6"/>
  <c r="P87" i="6"/>
  <c r="O87" i="6"/>
  <c r="K87" i="6"/>
  <c r="J87" i="6"/>
  <c r="I87" i="6"/>
  <c r="Q86" i="6"/>
  <c r="P86" i="6"/>
  <c r="O86" i="6"/>
  <c r="K86" i="6"/>
  <c r="J86" i="6"/>
  <c r="I86" i="6"/>
  <c r="Q85" i="6"/>
  <c r="P85" i="6"/>
  <c r="O85" i="6"/>
  <c r="K85" i="6"/>
  <c r="J85" i="6"/>
  <c r="I85" i="6"/>
  <c r="W63" i="6"/>
  <c r="V63" i="6"/>
  <c r="U63" i="6"/>
  <c r="Q64" i="6"/>
  <c r="P64" i="6"/>
  <c r="O64" i="6"/>
  <c r="Q63" i="6"/>
  <c r="P63" i="6"/>
  <c r="O63" i="6"/>
  <c r="Q62" i="6"/>
  <c r="P62" i="6"/>
  <c r="O62" i="6"/>
  <c r="Q61" i="6"/>
  <c r="P61" i="6"/>
  <c r="O61" i="6"/>
  <c r="Q60" i="6"/>
  <c r="P60" i="6"/>
  <c r="O60" i="6"/>
  <c r="Q59" i="6"/>
  <c r="P59" i="6"/>
  <c r="O59" i="6"/>
  <c r="Q58" i="6"/>
  <c r="P58" i="6"/>
  <c r="O58" i="6"/>
  <c r="I58" i="6"/>
  <c r="K64" i="6"/>
  <c r="J64" i="6"/>
  <c r="I64" i="6"/>
  <c r="K63" i="6"/>
  <c r="J63" i="6"/>
  <c r="I63" i="6"/>
  <c r="K62" i="6"/>
  <c r="J62" i="6"/>
  <c r="I62" i="6"/>
  <c r="K61" i="6"/>
  <c r="J61" i="6"/>
  <c r="I61" i="6"/>
  <c r="K60" i="6"/>
  <c r="J60" i="6"/>
  <c r="I60" i="6"/>
  <c r="K59" i="6"/>
  <c r="J59" i="6"/>
  <c r="I59" i="6"/>
  <c r="K58" i="6"/>
  <c r="J58" i="6"/>
  <c r="K56" i="6"/>
  <c r="J56" i="6"/>
  <c r="I56" i="6"/>
  <c r="K55" i="6"/>
  <c r="J55" i="6"/>
  <c r="I55" i="6"/>
  <c r="K54" i="6"/>
  <c r="J54" i="6"/>
  <c r="I54" i="6"/>
  <c r="K49" i="6"/>
  <c r="J49" i="6"/>
  <c r="I49" i="6"/>
  <c r="K48" i="6"/>
  <c r="J48" i="6"/>
  <c r="I48" i="6"/>
  <c r="K47" i="6"/>
  <c r="J47" i="6"/>
  <c r="I47" i="6"/>
  <c r="K46" i="6"/>
  <c r="J46" i="6"/>
  <c r="I46" i="6"/>
  <c r="K45" i="6"/>
  <c r="J45" i="6"/>
  <c r="I45" i="6"/>
  <c r="K44" i="6"/>
  <c r="J44" i="6"/>
  <c r="I44" i="6"/>
  <c r="K43" i="6"/>
  <c r="J43" i="6"/>
  <c r="I43" i="6"/>
  <c r="K42" i="6"/>
  <c r="J42" i="6"/>
  <c r="I42" i="6"/>
  <c r="K41" i="6"/>
  <c r="J41" i="6"/>
  <c r="I41" i="6"/>
  <c r="K40" i="6"/>
  <c r="J40" i="6"/>
  <c r="I40" i="6"/>
  <c r="K39" i="6"/>
  <c r="J39" i="6"/>
  <c r="I39" i="6"/>
  <c r="Q34" i="6"/>
  <c r="P34" i="6"/>
  <c r="O34" i="6"/>
  <c r="K34" i="6"/>
  <c r="J34" i="6"/>
  <c r="I34" i="6"/>
  <c r="Q33" i="6"/>
  <c r="P33" i="6"/>
  <c r="O33" i="6"/>
  <c r="Q32" i="6"/>
  <c r="P32" i="6"/>
  <c r="O32" i="6"/>
  <c r="Q31" i="6"/>
  <c r="P31" i="6"/>
  <c r="O31" i="6"/>
  <c r="Q30" i="6"/>
  <c r="P30" i="6"/>
  <c r="O30" i="6"/>
  <c r="W27" i="6" l="1"/>
  <c r="V27" i="6"/>
  <c r="U27" i="6"/>
  <c r="W26" i="6"/>
  <c r="V26" i="6"/>
  <c r="U26" i="6"/>
  <c r="W21" i="6"/>
  <c r="V21" i="6"/>
  <c r="U21" i="6"/>
  <c r="E47" i="25" l="1"/>
  <c r="E46" i="25"/>
  <c r="E45" i="25"/>
  <c r="E44" i="25"/>
  <c r="E43" i="25"/>
  <c r="E42" i="25"/>
  <c r="E41" i="25"/>
  <c r="E40" i="25"/>
  <c r="E37" i="25"/>
  <c r="E36" i="25"/>
  <c r="E35" i="25"/>
  <c r="AE10" i="6"/>
  <c r="Y9" i="6"/>
  <c r="Y99" i="6"/>
  <c r="S111" i="6"/>
  <c r="Y124" i="6"/>
  <c r="S124" i="6"/>
  <c r="Y123" i="6"/>
  <c r="S123" i="6"/>
  <c r="S122" i="6"/>
  <c r="S121" i="6"/>
  <c r="M124" i="6"/>
  <c r="M123" i="6"/>
  <c r="M122" i="6"/>
  <c r="M121" i="6"/>
  <c r="M119" i="6"/>
  <c r="Y30" i="6"/>
  <c r="Y58" i="6"/>
  <c r="M36" i="6"/>
  <c r="M25" i="6"/>
  <c r="M18" i="6"/>
  <c r="C133" i="6"/>
  <c r="A133" i="6"/>
  <c r="C132" i="6"/>
  <c r="A132" i="6"/>
  <c r="C131" i="6"/>
  <c r="A131" i="6"/>
  <c r="C130" i="6"/>
  <c r="A130" i="6"/>
  <c r="C129" i="6"/>
  <c r="A129" i="6"/>
  <c r="C128" i="6"/>
  <c r="A128" i="6"/>
  <c r="C127" i="6"/>
  <c r="A127" i="6"/>
  <c r="Q119" i="6"/>
  <c r="P119" i="6"/>
  <c r="O119" i="6"/>
  <c r="K119" i="6"/>
  <c r="J119" i="6"/>
  <c r="I119" i="6"/>
  <c r="Q118" i="6"/>
  <c r="P118" i="6"/>
  <c r="O118" i="6"/>
  <c r="K118" i="6"/>
  <c r="J118" i="6"/>
  <c r="I118" i="6"/>
  <c r="Q117" i="6"/>
  <c r="P117" i="6"/>
  <c r="O117" i="6"/>
  <c r="K117" i="6"/>
  <c r="J117" i="6"/>
  <c r="I117" i="6"/>
  <c r="Q116" i="6"/>
  <c r="P116" i="6"/>
  <c r="O116" i="6"/>
  <c r="K116" i="6"/>
  <c r="J116" i="6"/>
  <c r="I116" i="6"/>
  <c r="Q115" i="6"/>
  <c r="P115" i="6"/>
  <c r="O115" i="6"/>
  <c r="K115" i="6"/>
  <c r="J115" i="6"/>
  <c r="I115" i="6"/>
  <c r="Q114" i="6"/>
  <c r="P114" i="6"/>
  <c r="O114" i="6"/>
  <c r="K114" i="6"/>
  <c r="J114" i="6"/>
  <c r="I114" i="6"/>
  <c r="Q113" i="6"/>
  <c r="P113" i="6"/>
  <c r="O113" i="6"/>
  <c r="K113" i="6"/>
  <c r="J113" i="6"/>
  <c r="I113" i="6"/>
  <c r="W82" i="6"/>
  <c r="V82" i="6"/>
  <c r="U82" i="6"/>
  <c r="Q82" i="6"/>
  <c r="P82" i="6"/>
  <c r="O82" i="6"/>
  <c r="K82" i="6"/>
  <c r="J82" i="6"/>
  <c r="I82" i="6"/>
  <c r="W81" i="6"/>
  <c r="V81" i="6"/>
  <c r="U81" i="6"/>
  <c r="Q81" i="6"/>
  <c r="P81" i="6"/>
  <c r="O81" i="6"/>
  <c r="K81" i="6"/>
  <c r="J81" i="6"/>
  <c r="I81" i="6"/>
  <c r="W80" i="6"/>
  <c r="V80" i="6"/>
  <c r="U80" i="6"/>
  <c r="Q80" i="6"/>
  <c r="P80" i="6"/>
  <c r="O80" i="6"/>
  <c r="K80" i="6"/>
  <c r="J80" i="6"/>
  <c r="I80" i="6"/>
  <c r="W79" i="6"/>
  <c r="V79" i="6"/>
  <c r="U79" i="6"/>
  <c r="Q79" i="6"/>
  <c r="P79" i="6"/>
  <c r="O79" i="6"/>
  <c r="K79" i="6"/>
  <c r="J79" i="6"/>
  <c r="I79" i="6"/>
  <c r="W78" i="6"/>
  <c r="V78" i="6"/>
  <c r="U78" i="6"/>
  <c r="Q78" i="6"/>
  <c r="P78" i="6"/>
  <c r="O78" i="6"/>
  <c r="K78" i="6"/>
  <c r="J78" i="6"/>
  <c r="I78" i="6"/>
  <c r="W77" i="6"/>
  <c r="V77" i="6"/>
  <c r="U77" i="6"/>
  <c r="Q77" i="6"/>
  <c r="P77" i="6"/>
  <c r="O77" i="6"/>
  <c r="K77" i="6"/>
  <c r="J77" i="6"/>
  <c r="I77" i="6"/>
  <c r="W76" i="6"/>
  <c r="V76" i="6"/>
  <c r="U76" i="6"/>
  <c r="Q76" i="6"/>
  <c r="P76" i="6"/>
  <c r="O76" i="6"/>
  <c r="K76" i="6"/>
  <c r="J76" i="6"/>
  <c r="I76" i="6"/>
  <c r="W75" i="6"/>
  <c r="V75" i="6"/>
  <c r="U75" i="6"/>
  <c r="Q75" i="6"/>
  <c r="P75" i="6"/>
  <c r="O75" i="6"/>
  <c r="K75" i="6"/>
  <c r="J75" i="6"/>
  <c r="I75" i="6"/>
  <c r="W74" i="6"/>
  <c r="V74" i="6"/>
  <c r="U74" i="6"/>
  <c r="Q74" i="6"/>
  <c r="P74" i="6"/>
  <c r="O74" i="6"/>
  <c r="K74" i="6"/>
  <c r="J74" i="6"/>
  <c r="I74" i="6"/>
  <c r="W73" i="6"/>
  <c r="V73" i="6"/>
  <c r="U73" i="6"/>
  <c r="Q73" i="6"/>
  <c r="P73" i="6"/>
  <c r="O73" i="6"/>
  <c r="K73" i="6"/>
  <c r="J73" i="6"/>
  <c r="I73" i="6"/>
  <c r="W72" i="6"/>
  <c r="V72" i="6"/>
  <c r="U72" i="6"/>
  <c r="Q72" i="6"/>
  <c r="P72" i="6"/>
  <c r="O72" i="6"/>
  <c r="K72" i="6"/>
  <c r="J72" i="6"/>
  <c r="I72" i="6"/>
  <c r="W71" i="6"/>
  <c r="V71" i="6"/>
  <c r="U71" i="6"/>
  <c r="Q71" i="6"/>
  <c r="P71" i="6"/>
  <c r="O71" i="6"/>
  <c r="K71" i="6"/>
  <c r="J71" i="6"/>
  <c r="I71" i="6"/>
  <c r="W70" i="6"/>
  <c r="V70" i="6"/>
  <c r="U70" i="6"/>
  <c r="Q70" i="6"/>
  <c r="P70" i="6"/>
  <c r="O70" i="6"/>
  <c r="K70" i="6"/>
  <c r="J70" i="6"/>
  <c r="I70" i="6"/>
  <c r="W69" i="6"/>
  <c r="V69" i="6"/>
  <c r="U69" i="6"/>
  <c r="Q69" i="6"/>
  <c r="P69" i="6"/>
  <c r="O69" i="6"/>
  <c r="K69" i="6"/>
  <c r="J69" i="6"/>
  <c r="I69" i="6"/>
  <c r="W68" i="6"/>
  <c r="V68" i="6"/>
  <c r="U68" i="6"/>
  <c r="Q68" i="6"/>
  <c r="P68" i="6"/>
  <c r="O68" i="6"/>
  <c r="K68" i="6"/>
  <c r="J68" i="6"/>
  <c r="I68" i="6"/>
  <c r="W67" i="6"/>
  <c r="V67" i="6"/>
  <c r="U67" i="6"/>
  <c r="Q67" i="6"/>
  <c r="P67" i="6"/>
  <c r="O67" i="6"/>
  <c r="K67" i="6"/>
  <c r="J67" i="6"/>
  <c r="I67" i="6"/>
  <c r="W66" i="6"/>
  <c r="V66" i="6"/>
  <c r="U66" i="6"/>
  <c r="Q66" i="6"/>
  <c r="P66" i="6"/>
  <c r="O66" i="6"/>
  <c r="K66" i="6"/>
  <c r="J66" i="6"/>
  <c r="I66" i="6"/>
  <c r="W65" i="6"/>
  <c r="V65" i="6"/>
  <c r="U65" i="6"/>
  <c r="Q65" i="6"/>
  <c r="P65" i="6"/>
  <c r="O65" i="6"/>
  <c r="K65" i="6"/>
  <c r="J65" i="6"/>
  <c r="I65" i="6"/>
  <c r="AC64" i="6"/>
  <c r="AB64" i="6"/>
  <c r="AA64" i="6"/>
  <c r="Y64" i="6"/>
  <c r="W64" i="6"/>
  <c r="V64" i="6"/>
  <c r="U64" i="6"/>
  <c r="AC63" i="6"/>
  <c r="AB63" i="6"/>
  <c r="AA63" i="6"/>
  <c r="AC62" i="6"/>
  <c r="AB62" i="6"/>
  <c r="AA62" i="6"/>
  <c r="W62" i="6"/>
  <c r="V62" i="6"/>
  <c r="U62" i="6"/>
  <c r="AO61" i="6"/>
  <c r="AN61" i="6"/>
  <c r="AM61" i="6"/>
  <c r="AI61" i="6"/>
  <c r="AH61" i="6"/>
  <c r="AG61" i="6"/>
  <c r="AC61" i="6"/>
  <c r="AB61" i="6"/>
  <c r="AA61" i="6"/>
  <c r="W61" i="6"/>
  <c r="V61" i="6"/>
  <c r="U61" i="6"/>
  <c r="AO60" i="6"/>
  <c r="AN60" i="6"/>
  <c r="AM60" i="6"/>
  <c r="AI60" i="6"/>
  <c r="AH60" i="6"/>
  <c r="AG60" i="6"/>
  <c r="W60" i="6"/>
  <c r="V60" i="6"/>
  <c r="U60" i="6"/>
  <c r="AO59" i="6"/>
  <c r="AN59" i="6"/>
  <c r="AM59" i="6"/>
  <c r="AI59" i="6"/>
  <c r="AH59" i="6"/>
  <c r="AG59" i="6"/>
  <c r="AC59" i="6"/>
  <c r="AB59" i="6"/>
  <c r="AA59" i="6"/>
  <c r="W59" i="6"/>
  <c r="V59" i="6"/>
  <c r="U59" i="6"/>
  <c r="AO58" i="6"/>
  <c r="AN58" i="6"/>
  <c r="AM58" i="6"/>
  <c r="AI58" i="6"/>
  <c r="AH58" i="6"/>
  <c r="AG58" i="6"/>
  <c r="AC58" i="6"/>
  <c r="AB58" i="6"/>
  <c r="AA58" i="6"/>
  <c r="W58" i="6"/>
  <c r="V58" i="6"/>
  <c r="U58" i="6"/>
  <c r="AC56" i="6"/>
  <c r="AB56" i="6"/>
  <c r="AA56" i="6"/>
  <c r="W56" i="6"/>
  <c r="V56" i="6"/>
  <c r="U56" i="6"/>
  <c r="Q56" i="6"/>
  <c r="P56" i="6"/>
  <c r="O56" i="6"/>
  <c r="AC55" i="6"/>
  <c r="AB55" i="6"/>
  <c r="AA55" i="6"/>
  <c r="W55" i="6"/>
  <c r="V55" i="6"/>
  <c r="U55" i="6"/>
  <c r="Q55" i="6"/>
  <c r="P55" i="6"/>
  <c r="O55" i="6"/>
  <c r="AC54" i="6"/>
  <c r="AB54" i="6"/>
  <c r="AA54" i="6"/>
  <c r="W54" i="6"/>
  <c r="V54" i="6"/>
  <c r="U54" i="6"/>
  <c r="Q54" i="6"/>
  <c r="P54" i="6"/>
  <c r="O54" i="6"/>
  <c r="AC52" i="6"/>
  <c r="AB52" i="6"/>
  <c r="AA52" i="6"/>
  <c r="Y52" i="6"/>
  <c r="W52" i="6"/>
  <c r="V52" i="6"/>
  <c r="U52" i="6"/>
  <c r="Q52" i="6"/>
  <c r="P52" i="6"/>
  <c r="O52" i="6"/>
  <c r="K52" i="6"/>
  <c r="J52" i="6"/>
  <c r="I52" i="6"/>
  <c r="AC51" i="6"/>
  <c r="AB51" i="6"/>
  <c r="AA51" i="6"/>
  <c r="W51" i="6"/>
  <c r="V51" i="6"/>
  <c r="U51" i="6"/>
  <c r="Q51" i="6"/>
  <c r="P51" i="6"/>
  <c r="O51" i="6"/>
  <c r="K51" i="6"/>
  <c r="J51" i="6"/>
  <c r="I51" i="6"/>
  <c r="AC50" i="6"/>
  <c r="AB50" i="6"/>
  <c r="AA50" i="6"/>
  <c r="W50" i="6"/>
  <c r="V50" i="6"/>
  <c r="U50" i="6"/>
  <c r="Q50" i="6"/>
  <c r="P50" i="6"/>
  <c r="O50" i="6"/>
  <c r="K50" i="6"/>
  <c r="J50" i="6"/>
  <c r="I50" i="6"/>
  <c r="AI49" i="6"/>
  <c r="AH49" i="6"/>
  <c r="AG49" i="6"/>
  <c r="AE49" i="6"/>
  <c r="AC49" i="6"/>
  <c r="AB49" i="6"/>
  <c r="AA49" i="6"/>
  <c r="W49" i="6"/>
  <c r="V49" i="6"/>
  <c r="U49" i="6"/>
  <c r="Q49" i="6"/>
  <c r="P49" i="6"/>
  <c r="O49" i="6"/>
  <c r="AI48" i="6"/>
  <c r="AH48" i="6"/>
  <c r="AG48" i="6"/>
  <c r="AC48" i="6"/>
  <c r="AB48" i="6"/>
  <c r="AA48" i="6"/>
  <c r="W48" i="6"/>
  <c r="V48" i="6"/>
  <c r="U48" i="6"/>
  <c r="Q48" i="6"/>
  <c r="P48" i="6"/>
  <c r="O48" i="6"/>
  <c r="AI47" i="6"/>
  <c r="AH47" i="6"/>
  <c r="AG47" i="6"/>
  <c r="AE47" i="6"/>
  <c r="AC47" i="6"/>
  <c r="AB47" i="6"/>
  <c r="AA47" i="6"/>
  <c r="W47" i="6"/>
  <c r="V47" i="6"/>
  <c r="U47" i="6"/>
  <c r="Q47" i="6"/>
  <c r="P47" i="6"/>
  <c r="O47" i="6"/>
  <c r="AI46" i="6"/>
  <c r="AH46" i="6"/>
  <c r="AG46" i="6"/>
  <c r="AC46" i="6"/>
  <c r="AB46" i="6"/>
  <c r="AA46" i="6"/>
  <c r="W46" i="6"/>
  <c r="V46" i="6"/>
  <c r="U46" i="6"/>
  <c r="Q46" i="6"/>
  <c r="P46" i="6"/>
  <c r="O46" i="6"/>
  <c r="AI45" i="6"/>
  <c r="AH45" i="6"/>
  <c r="AG45" i="6"/>
  <c r="AC45" i="6"/>
  <c r="AB45" i="6"/>
  <c r="AA45" i="6"/>
  <c r="W45" i="6"/>
  <c r="V45" i="6"/>
  <c r="U45" i="6"/>
  <c r="Q45" i="6"/>
  <c r="P45" i="6"/>
  <c r="O45" i="6"/>
  <c r="AI44" i="6"/>
  <c r="AH44" i="6"/>
  <c r="AG44" i="6"/>
  <c r="AC44" i="6"/>
  <c r="AB44" i="6"/>
  <c r="AA44" i="6"/>
  <c r="W44" i="6"/>
  <c r="V44" i="6"/>
  <c r="U44" i="6"/>
  <c r="Q44" i="6"/>
  <c r="P44" i="6"/>
  <c r="O44" i="6"/>
  <c r="AC43" i="6"/>
  <c r="AB43" i="6"/>
  <c r="AA43" i="6"/>
  <c r="W43" i="6"/>
  <c r="V43" i="6"/>
  <c r="U43" i="6"/>
  <c r="AC42" i="6"/>
  <c r="AB42" i="6"/>
  <c r="AA42" i="6"/>
  <c r="W42" i="6"/>
  <c r="V42" i="6"/>
  <c r="U42" i="6"/>
  <c r="AC41" i="6"/>
  <c r="AB41" i="6"/>
  <c r="AA41" i="6"/>
  <c r="W41" i="6"/>
  <c r="V41" i="6"/>
  <c r="U41" i="6"/>
  <c r="BA40" i="6"/>
  <c r="AZ40" i="6"/>
  <c r="AY40" i="6"/>
  <c r="AU40" i="6"/>
  <c r="AT40" i="6"/>
  <c r="AS40" i="6"/>
  <c r="AQ40" i="6"/>
  <c r="AO40" i="6"/>
  <c r="AN40" i="6"/>
  <c r="AM40" i="6"/>
  <c r="AI40" i="6"/>
  <c r="AH40" i="6"/>
  <c r="AG40" i="6"/>
  <c r="AC40" i="6"/>
  <c r="AB40" i="6"/>
  <c r="AA40" i="6"/>
  <c r="W40" i="6"/>
  <c r="V40" i="6"/>
  <c r="U40" i="6"/>
  <c r="BA39" i="6"/>
  <c r="AZ39" i="6"/>
  <c r="AY39" i="6"/>
  <c r="AU39" i="6"/>
  <c r="AT39" i="6"/>
  <c r="AS39" i="6"/>
  <c r="AO39" i="6"/>
  <c r="AN39" i="6"/>
  <c r="AM39" i="6"/>
  <c r="AI39" i="6"/>
  <c r="AH39" i="6"/>
  <c r="AG39" i="6"/>
  <c r="AC39" i="6"/>
  <c r="AB39" i="6"/>
  <c r="AA39" i="6"/>
  <c r="W39" i="6"/>
  <c r="V39" i="6"/>
  <c r="U39" i="6"/>
  <c r="Q39" i="6"/>
  <c r="P39" i="6"/>
  <c r="O39" i="6"/>
  <c r="Q37" i="6"/>
  <c r="P37" i="6"/>
  <c r="O37" i="6"/>
  <c r="K37" i="6"/>
  <c r="J37" i="6"/>
  <c r="I37" i="6"/>
  <c r="Q36" i="6"/>
  <c r="P36" i="6"/>
  <c r="O36" i="6"/>
  <c r="K36" i="6"/>
  <c r="J36" i="6"/>
  <c r="I36" i="6"/>
  <c r="AI34" i="6"/>
  <c r="AH34" i="6"/>
  <c r="AG34" i="6"/>
  <c r="AC34" i="6"/>
  <c r="AB34" i="6"/>
  <c r="AA34" i="6"/>
  <c r="W34" i="6"/>
  <c r="V34" i="6"/>
  <c r="U34" i="6"/>
  <c r="AI33" i="6"/>
  <c r="AH33" i="6"/>
  <c r="AG33" i="6"/>
  <c r="AC33" i="6"/>
  <c r="AB33" i="6"/>
  <c r="AA33" i="6"/>
  <c r="W33" i="6"/>
  <c r="V33" i="6"/>
  <c r="U33" i="6"/>
  <c r="K33" i="6"/>
  <c r="J33" i="6"/>
  <c r="I33" i="6"/>
  <c r="AC32" i="6"/>
  <c r="AB32" i="6"/>
  <c r="AA32" i="6"/>
  <c r="W32" i="6"/>
  <c r="V32" i="6"/>
  <c r="U32" i="6"/>
  <c r="K32" i="6"/>
  <c r="J32" i="6"/>
  <c r="I32" i="6"/>
  <c r="AC31" i="6"/>
  <c r="AB31" i="6"/>
  <c r="AA31" i="6"/>
  <c r="W31" i="6"/>
  <c r="V31" i="6"/>
  <c r="U31" i="6"/>
  <c r="K31" i="6"/>
  <c r="J31" i="6"/>
  <c r="I31" i="6"/>
  <c r="AC30" i="6"/>
  <c r="AB30" i="6"/>
  <c r="AA30" i="6"/>
  <c r="W30" i="6"/>
  <c r="V30" i="6"/>
  <c r="U30" i="6"/>
  <c r="K30" i="6"/>
  <c r="J30" i="6"/>
  <c r="I30" i="6"/>
  <c r="AC27" i="6"/>
  <c r="AB27" i="6"/>
  <c r="AA27" i="6"/>
  <c r="Q27" i="6"/>
  <c r="P27" i="6"/>
  <c r="O27" i="6"/>
  <c r="K27" i="6"/>
  <c r="J27" i="6"/>
  <c r="I27" i="6"/>
  <c r="Q26" i="6"/>
  <c r="P26" i="6"/>
  <c r="O26" i="6"/>
  <c r="K26" i="6"/>
  <c r="J26" i="6"/>
  <c r="I26" i="6"/>
  <c r="AC25" i="6"/>
  <c r="AB25" i="6"/>
  <c r="AA25" i="6"/>
  <c r="W25" i="6"/>
  <c r="V25" i="6"/>
  <c r="U25" i="6"/>
  <c r="Q25" i="6"/>
  <c r="P25" i="6"/>
  <c r="O25" i="6"/>
  <c r="K25" i="6"/>
  <c r="J25" i="6"/>
  <c r="I25" i="6"/>
  <c r="W24" i="6"/>
  <c r="V24" i="6"/>
  <c r="U24" i="6"/>
  <c r="Q24" i="6"/>
  <c r="P24" i="6"/>
  <c r="O24" i="6"/>
  <c r="K24" i="6"/>
  <c r="J24" i="6"/>
  <c r="I24" i="6"/>
  <c r="Q21" i="6"/>
  <c r="P21" i="6"/>
  <c r="O21" i="6"/>
  <c r="K21" i="6"/>
  <c r="J21" i="6"/>
  <c r="I21" i="6"/>
  <c r="W18" i="6"/>
  <c r="V18" i="6"/>
  <c r="U18" i="6"/>
  <c r="Q18" i="6"/>
  <c r="P18" i="6"/>
  <c r="O18" i="6"/>
  <c r="K18" i="6"/>
  <c r="J18" i="6"/>
  <c r="I18" i="6"/>
  <c r="W17" i="6"/>
  <c r="V17" i="6"/>
  <c r="U17" i="6"/>
  <c r="Q17" i="6"/>
  <c r="P17" i="6"/>
  <c r="O17" i="6"/>
  <c r="K17" i="6"/>
  <c r="J17" i="6"/>
  <c r="I17" i="6"/>
  <c r="W16" i="6"/>
  <c r="V16" i="6"/>
  <c r="U16" i="6"/>
  <c r="Q16" i="6"/>
  <c r="P16" i="6"/>
  <c r="O16" i="6"/>
  <c r="K16" i="6"/>
  <c r="J16" i="6"/>
  <c r="I16" i="6"/>
  <c r="Q14" i="6"/>
  <c r="P14" i="6"/>
  <c r="O14" i="6"/>
  <c r="K14" i="6"/>
  <c r="J14" i="6"/>
  <c r="I14" i="6"/>
  <c r="Q13" i="6"/>
  <c r="P13" i="6"/>
  <c r="O13" i="6"/>
  <c r="K13" i="6"/>
  <c r="J13" i="6"/>
  <c r="I13" i="6"/>
  <c r="Q12" i="6"/>
  <c r="P12" i="6"/>
  <c r="O12" i="6"/>
  <c r="K12" i="6"/>
  <c r="J12" i="6"/>
  <c r="I12" i="6"/>
  <c r="AC10" i="6"/>
  <c r="AB10" i="6"/>
  <c r="AA10" i="6"/>
  <c r="W10" i="6"/>
  <c r="V10" i="6"/>
  <c r="U10" i="6"/>
  <c r="Q10" i="6"/>
  <c r="P10" i="6"/>
  <c r="O10" i="6"/>
  <c r="K10" i="6"/>
  <c r="J10" i="6"/>
  <c r="I10" i="6"/>
  <c r="AC9" i="6"/>
  <c r="AB9" i="6"/>
  <c r="AA9" i="6"/>
  <c r="W9" i="6"/>
  <c r="V9" i="6"/>
  <c r="U9" i="6"/>
  <c r="Q9" i="6"/>
  <c r="P9" i="6"/>
  <c r="O9" i="6"/>
  <c r="K9" i="6"/>
  <c r="J9" i="6"/>
  <c r="I9" i="6"/>
  <c r="AC8" i="6"/>
  <c r="AB8" i="6"/>
  <c r="AA8" i="6"/>
  <c r="W8" i="6"/>
  <c r="V8" i="6"/>
  <c r="U8" i="6"/>
  <c r="Q8" i="6"/>
  <c r="P8" i="6"/>
  <c r="O8" i="6"/>
  <c r="K8" i="6"/>
  <c r="J8" i="6"/>
  <c r="I8" i="6"/>
  <c r="S58" i="6" l="1"/>
  <c r="S62" i="6"/>
  <c r="S61" i="6"/>
  <c r="S59" i="6"/>
  <c r="S101" i="6"/>
  <c r="S60" i="6"/>
  <c r="S64" i="6"/>
  <c r="S63" i="6"/>
  <c r="M43" i="6"/>
  <c r="M42" i="6"/>
  <c r="M93" i="6"/>
  <c r="M41" i="6"/>
  <c r="M40" i="6"/>
  <c r="M39" i="6"/>
  <c r="M94" i="6"/>
  <c r="M92" i="6"/>
  <c r="M45" i="6"/>
  <c r="M48" i="6"/>
  <c r="M47" i="6"/>
  <c r="M44" i="6"/>
  <c r="M96" i="6"/>
  <c r="M95" i="6"/>
  <c r="M49" i="6"/>
  <c r="M46" i="6"/>
  <c r="S49" i="6"/>
  <c r="S48" i="6"/>
  <c r="S47" i="6"/>
  <c r="S46" i="6"/>
  <c r="S45" i="6"/>
  <c r="S96" i="6"/>
  <c r="S95" i="6"/>
  <c r="S44" i="6"/>
  <c r="E12" i="25"/>
  <c r="M50" i="6"/>
  <c r="M51" i="6"/>
  <c r="M97" i="6"/>
  <c r="M52" i="6"/>
  <c r="E16" i="25"/>
  <c r="M77" i="6"/>
  <c r="M81" i="6"/>
  <c r="M80" i="6"/>
  <c r="M110" i="6"/>
  <c r="M79" i="6"/>
  <c r="M78" i="6"/>
  <c r="M82" i="6"/>
  <c r="M111" i="6"/>
  <c r="D111" i="6" s="1"/>
  <c r="M56" i="6"/>
  <c r="M55" i="6"/>
  <c r="M99" i="6"/>
  <c r="M54" i="6"/>
  <c r="S54" i="6"/>
  <c r="S55" i="6"/>
  <c r="S56" i="6"/>
  <c r="S99" i="6"/>
  <c r="Y37" i="6"/>
  <c r="S90" i="6"/>
  <c r="Y89" i="6"/>
  <c r="S36" i="6"/>
  <c r="E14" i="25"/>
  <c r="M104" i="6"/>
  <c r="M103" i="6"/>
  <c r="M105" i="6"/>
  <c r="M102" i="6"/>
  <c r="M62" i="6"/>
  <c r="M59" i="6"/>
  <c r="M101" i="6"/>
  <c r="M63" i="6"/>
  <c r="M64" i="6"/>
  <c r="M61" i="6"/>
  <c r="M60" i="6"/>
  <c r="M58" i="6"/>
  <c r="Y90" i="6"/>
  <c r="S37" i="6"/>
  <c r="E15" i="25"/>
  <c r="M106" i="6"/>
  <c r="M75" i="6"/>
  <c r="M74" i="6"/>
  <c r="M76" i="6"/>
  <c r="M107" i="6"/>
  <c r="M73" i="6"/>
  <c r="M72" i="6"/>
  <c r="M71" i="6"/>
  <c r="M69" i="6"/>
  <c r="M65" i="6"/>
  <c r="M70" i="6"/>
  <c r="M67" i="6"/>
  <c r="M66" i="6"/>
  <c r="M109" i="6"/>
  <c r="M68" i="6"/>
  <c r="M108" i="6"/>
  <c r="S110" i="6"/>
  <c r="S97" i="6"/>
  <c r="S94" i="6"/>
  <c r="S93" i="6"/>
  <c r="S92" i="6"/>
  <c r="S43" i="6"/>
  <c r="S42" i="6"/>
  <c r="S39" i="6"/>
  <c r="S41" i="6"/>
  <c r="S40" i="6"/>
  <c r="E39" i="25"/>
  <c r="AE60" i="6"/>
  <c r="AE103" i="6"/>
  <c r="Y49" i="6"/>
  <c r="E38" i="25"/>
  <c r="Y42" i="6"/>
  <c r="E34" i="25"/>
  <c r="M118" i="6"/>
  <c r="E13" i="25"/>
  <c r="E11" i="25"/>
  <c r="E10" i="25"/>
  <c r="S89" i="6"/>
  <c r="Y36" i="6"/>
  <c r="D123" i="6"/>
  <c r="S75" i="6"/>
  <c r="Y122" i="6"/>
  <c r="Y121" i="6"/>
  <c r="D121" i="6" s="1"/>
  <c r="AK104" i="6"/>
  <c r="AK103" i="6"/>
  <c r="AK102" i="6"/>
  <c r="AK101" i="6"/>
  <c r="AW93" i="6"/>
  <c r="AW92" i="6"/>
  <c r="D124" i="6"/>
  <c r="S106" i="6"/>
  <c r="Y103" i="6"/>
  <c r="Y101" i="6"/>
  <c r="Y95" i="6"/>
  <c r="Y93" i="6"/>
  <c r="Y92" i="6"/>
  <c r="AE61" i="6"/>
  <c r="E27" i="25"/>
  <c r="S108" i="6"/>
  <c r="Y96" i="6"/>
  <c r="S109" i="6"/>
  <c r="AE96" i="6"/>
  <c r="E29" i="25"/>
  <c r="Y105" i="6"/>
  <c r="Y94" i="6"/>
  <c r="S107" i="6"/>
  <c r="Y104" i="6"/>
  <c r="Y102" i="6"/>
  <c r="Y97" i="6"/>
  <c r="AE95" i="6"/>
  <c r="AE93" i="6"/>
  <c r="AE92" i="6"/>
  <c r="M12" i="6"/>
  <c r="M21" i="6"/>
  <c r="M115" i="6"/>
  <c r="S24" i="6"/>
  <c r="S27" i="6"/>
  <c r="M33" i="6"/>
  <c r="M86" i="6"/>
  <c r="S18" i="6"/>
  <c r="Y21" i="6"/>
  <c r="Y17" i="6"/>
  <c r="Y24" i="6"/>
  <c r="AQ93" i="6"/>
  <c r="M10" i="6"/>
  <c r="M26" i="6"/>
  <c r="S72" i="6"/>
  <c r="M16" i="6"/>
  <c r="M13" i="6"/>
  <c r="M27" i="6"/>
  <c r="M116" i="6"/>
  <c r="S25" i="6"/>
  <c r="Y27" i="6"/>
  <c r="S33" i="6"/>
  <c r="S86" i="6"/>
  <c r="E31" i="25"/>
  <c r="Y87" i="6"/>
  <c r="Y86" i="6"/>
  <c r="Y85" i="6"/>
  <c r="Y10" i="6"/>
  <c r="Y18" i="6"/>
  <c r="S116" i="6"/>
  <c r="AE102" i="6"/>
  <c r="AK92" i="6"/>
  <c r="M8" i="6"/>
  <c r="M17" i="6"/>
  <c r="M14" i="6"/>
  <c r="M24" i="6"/>
  <c r="M113" i="6"/>
  <c r="AE39" i="6"/>
  <c r="S26" i="6"/>
  <c r="M32" i="6"/>
  <c r="M85" i="6"/>
  <c r="M34" i="6"/>
  <c r="M87" i="6"/>
  <c r="AE87" i="6"/>
  <c r="AE86" i="6"/>
  <c r="S14" i="6"/>
  <c r="Y74" i="6"/>
  <c r="S74" i="6"/>
  <c r="AQ92" i="6"/>
  <c r="AE101" i="6"/>
  <c r="AE46" i="6"/>
  <c r="Y56" i="6"/>
  <c r="AE33" i="6"/>
  <c r="Y43" i="6"/>
  <c r="S76" i="6"/>
  <c r="M9" i="6"/>
  <c r="M114" i="6"/>
  <c r="Y54" i="6"/>
  <c r="Y26" i="6"/>
  <c r="S85" i="6"/>
  <c r="S34" i="6"/>
  <c r="S87" i="6"/>
  <c r="M89" i="6"/>
  <c r="S21" i="6"/>
  <c r="Y8" i="6"/>
  <c r="Y16" i="6"/>
  <c r="AE9" i="6"/>
  <c r="Y63" i="6"/>
  <c r="AE104" i="6"/>
  <c r="AK93" i="6"/>
  <c r="S71" i="6"/>
  <c r="S8" i="6"/>
  <c r="AE8" i="6"/>
  <c r="S9" i="6"/>
  <c r="S10" i="6"/>
  <c r="S81" i="6"/>
  <c r="S16" i="6"/>
  <c r="Y25" i="6"/>
  <c r="AE45" i="6"/>
  <c r="S68" i="6"/>
  <c r="AE34" i="6"/>
  <c r="S17" i="6"/>
  <c r="AE41" i="6"/>
  <c r="Y78" i="6"/>
  <c r="Y60" i="6"/>
  <c r="AE30" i="6"/>
  <c r="AW39" i="6"/>
  <c r="AK40" i="6"/>
  <c r="Y45" i="6"/>
  <c r="S52" i="6"/>
  <c r="S67" i="6"/>
  <c r="S114" i="6"/>
  <c r="S79" i="6"/>
  <c r="AE27" i="6"/>
  <c r="AK39" i="6"/>
  <c r="AK44" i="6"/>
  <c r="AK45" i="6"/>
  <c r="Y46" i="6"/>
  <c r="AE59" i="6"/>
  <c r="AK59" i="6"/>
  <c r="AK61" i="6"/>
  <c r="Y66" i="6"/>
  <c r="S73" i="6"/>
  <c r="S77" i="6"/>
  <c r="Y77" i="6"/>
  <c r="S113" i="6"/>
  <c r="S119" i="6"/>
  <c r="D119" i="6" s="1"/>
  <c r="AE25" i="6"/>
  <c r="Y39" i="6"/>
  <c r="AW40" i="6"/>
  <c r="Y44" i="6"/>
  <c r="Y48" i="6"/>
  <c r="AE50" i="6"/>
  <c r="S51" i="6"/>
  <c r="S65" i="6"/>
  <c r="Y65" i="6"/>
  <c r="Y67" i="6"/>
  <c r="Y68" i="6"/>
  <c r="S69" i="6"/>
  <c r="S117" i="6"/>
  <c r="S118" i="6"/>
  <c r="Y31" i="6"/>
  <c r="Y33" i="6"/>
  <c r="AK33" i="6"/>
  <c r="Y34" i="6"/>
  <c r="AK34" i="6"/>
  <c r="Y40" i="6"/>
  <c r="Y47" i="6"/>
  <c r="S50" i="6"/>
  <c r="AE54" i="6"/>
  <c r="Y55" i="6"/>
  <c r="AK58" i="6"/>
  <c r="AK60" i="6"/>
  <c r="AE62" i="6"/>
  <c r="S115" i="6"/>
  <c r="S12" i="6"/>
  <c r="S13" i="6"/>
  <c r="S32" i="6"/>
  <c r="S31" i="6"/>
  <c r="S30" i="6"/>
  <c r="AE64" i="6"/>
  <c r="S70" i="6"/>
  <c r="Y70" i="6"/>
  <c r="AE31" i="6"/>
  <c r="Y32" i="6"/>
  <c r="AE32" i="6"/>
  <c r="AE40" i="6"/>
  <c r="BC40" i="6"/>
  <c r="AE42" i="6"/>
  <c r="AE43" i="6"/>
  <c r="AE44" i="6"/>
  <c r="Y51" i="6"/>
  <c r="Y72" i="6"/>
  <c r="Y41" i="6"/>
  <c r="AK47" i="6"/>
  <c r="AE48" i="6"/>
  <c r="AK48" i="6"/>
  <c r="AK49" i="6"/>
  <c r="Y50" i="6"/>
  <c r="AE51" i="6"/>
  <c r="AE52" i="6"/>
  <c r="AE55" i="6"/>
  <c r="AE56" i="6"/>
  <c r="AE58" i="6"/>
  <c r="AQ58" i="6"/>
  <c r="Y59" i="6"/>
  <c r="AQ59" i="6"/>
  <c r="AQ60" i="6"/>
  <c r="Y61" i="6"/>
  <c r="AQ61" i="6"/>
  <c r="Y62" i="6"/>
  <c r="Y76" i="6"/>
  <c r="M30" i="6"/>
  <c r="M31" i="6"/>
  <c r="AQ39" i="6"/>
  <c r="BC39" i="6"/>
  <c r="AK46" i="6"/>
  <c r="E26" i="25"/>
  <c r="E30" i="25"/>
  <c r="S82" i="6"/>
  <c r="M117" i="6"/>
  <c r="S78" i="6"/>
  <c r="E28" i="25"/>
  <c r="E32" i="25"/>
  <c r="Y82" i="6"/>
  <c r="Y80" i="6"/>
  <c r="Y81" i="6"/>
  <c r="Y79" i="6"/>
  <c r="Y75" i="6"/>
  <c r="Y73" i="6"/>
  <c r="Y71" i="6"/>
  <c r="Y69" i="6"/>
  <c r="AE63" i="6"/>
  <c r="S80" i="6"/>
  <c r="S66" i="6"/>
  <c r="D94" i="6" l="1"/>
  <c r="E29" i="24" s="1"/>
  <c r="D105" i="6"/>
  <c r="D90" i="6"/>
  <c r="E25" i="24" s="1"/>
  <c r="D107" i="6"/>
  <c r="E54" i="24" s="1"/>
  <c r="D99" i="6"/>
  <c r="E42" i="24" s="1"/>
  <c r="D36" i="6"/>
  <c r="E24" i="15" s="1"/>
  <c r="D108" i="6"/>
  <c r="E55" i="24" s="1"/>
  <c r="D89" i="6"/>
  <c r="E24" i="25"/>
  <c r="E23" i="23"/>
  <c r="E24" i="23"/>
  <c r="E21" i="23"/>
  <c r="E66" i="24"/>
  <c r="E50" i="24"/>
  <c r="D49" i="6"/>
  <c r="D40" i="6"/>
  <c r="D118" i="6"/>
  <c r="D39" i="6"/>
  <c r="D72" i="6"/>
  <c r="D12" i="6"/>
  <c r="D75" i="6"/>
  <c r="D70" i="6"/>
  <c r="D55" i="6"/>
  <c r="D54" i="6"/>
  <c r="D16" i="6"/>
  <c r="D18" i="6"/>
  <c r="D97" i="6"/>
  <c r="D122" i="6"/>
  <c r="D103" i="6"/>
  <c r="D21" i="6"/>
  <c r="E40" i="24"/>
  <c r="D24" i="6"/>
  <c r="E20" i="24"/>
  <c r="E37" i="24"/>
  <c r="D114" i="6"/>
  <c r="D26" i="6"/>
  <c r="D117" i="6"/>
  <c r="D115" i="6"/>
  <c r="D74" i="6"/>
  <c r="D14" i="6"/>
  <c r="D9" i="6"/>
  <c r="D113" i="6"/>
  <c r="D116" i="6"/>
  <c r="D43" i="6"/>
  <c r="D8" i="6"/>
  <c r="D104" i="6"/>
  <c r="D92" i="6"/>
  <c r="D33" i="6"/>
  <c r="D65" i="6"/>
  <c r="D77" i="6"/>
  <c r="D79" i="6"/>
  <c r="D45" i="6"/>
  <c r="D10" i="6"/>
  <c r="D96" i="6"/>
  <c r="D93" i="6"/>
  <c r="D106" i="6"/>
  <c r="D109" i="6"/>
  <c r="D95" i="6"/>
  <c r="D17" i="6"/>
  <c r="D62" i="6"/>
  <c r="E35" i="24"/>
  <c r="E44" i="24"/>
  <c r="D87" i="6"/>
  <c r="D85" i="6"/>
  <c r="D102" i="6"/>
  <c r="D101" i="6"/>
  <c r="D110" i="6"/>
  <c r="D86" i="6"/>
  <c r="D80" i="6"/>
  <c r="D32" i="6"/>
  <c r="D68" i="6"/>
  <c r="D47" i="6"/>
  <c r="D69" i="6"/>
  <c r="D58" i="6"/>
  <c r="D78" i="6"/>
  <c r="D52" i="6"/>
  <c r="D82" i="6"/>
  <c r="D50" i="6"/>
  <c r="D34" i="6"/>
  <c r="D66" i="6"/>
  <c r="D67" i="6"/>
  <c r="D44" i="6"/>
  <c r="D48" i="6"/>
  <c r="D37" i="6"/>
  <c r="D31" i="6"/>
  <c r="D51" i="6"/>
  <c r="D13" i="6"/>
  <c r="D63" i="6"/>
  <c r="D30" i="6"/>
  <c r="D56" i="6"/>
  <c r="D25" i="6"/>
  <c r="D73" i="6"/>
  <c r="D76" i="6"/>
  <c r="D46" i="6"/>
  <c r="D61" i="6"/>
  <c r="D59" i="6"/>
  <c r="D41" i="6"/>
  <c r="D42" i="6"/>
  <c r="D64" i="6"/>
  <c r="D60" i="6"/>
  <c r="D81" i="6"/>
  <c r="D27" i="6"/>
  <c r="D71" i="6"/>
  <c r="E36" i="7" l="1"/>
  <c r="E35" i="7"/>
  <c r="E32" i="7"/>
  <c r="E33" i="7"/>
  <c r="E37" i="7"/>
  <c r="E31" i="7"/>
  <c r="E27" i="7"/>
  <c r="E28" i="7"/>
  <c r="E39" i="7"/>
  <c r="E29" i="7"/>
  <c r="E24" i="24"/>
  <c r="E21" i="24"/>
  <c r="E19" i="15"/>
  <c r="E19" i="24"/>
  <c r="E18" i="24"/>
  <c r="E22" i="24"/>
  <c r="E19" i="25"/>
  <c r="E21" i="25"/>
  <c r="E22" i="25"/>
  <c r="E18" i="15"/>
  <c r="E22" i="15"/>
  <c r="E23" i="25"/>
  <c r="E21" i="15"/>
  <c r="E20" i="25"/>
  <c r="E18" i="25"/>
  <c r="E22" i="23"/>
  <c r="E21" i="11"/>
  <c r="E56" i="24"/>
  <c r="E65" i="24"/>
  <c r="E53" i="24"/>
  <c r="E49" i="24"/>
  <c r="E47" i="24"/>
  <c r="E48" i="24"/>
  <c r="E46" i="24"/>
  <c r="E38" i="24"/>
  <c r="E33" i="24"/>
  <c r="E32" i="24"/>
  <c r="E28" i="24"/>
  <c r="E27" i="24"/>
  <c r="E25" i="15"/>
  <c r="E70" i="24"/>
  <c r="E66" i="15"/>
  <c r="E67" i="15"/>
  <c r="E67" i="24"/>
  <c r="E69" i="24"/>
  <c r="E68" i="24"/>
  <c r="E65" i="15"/>
  <c r="E64" i="24"/>
  <c r="E63" i="24"/>
  <c r="E62" i="24"/>
  <c r="E60" i="24"/>
  <c r="E59" i="24"/>
  <c r="E58" i="24"/>
  <c r="E56" i="15"/>
  <c r="E55" i="15"/>
  <c r="E53" i="15"/>
  <c r="E52" i="24"/>
  <c r="E50" i="15"/>
  <c r="E46" i="15"/>
  <c r="E43" i="15"/>
  <c r="E43" i="24"/>
  <c r="E42" i="15"/>
  <c r="E38" i="15"/>
  <c r="E35" i="15"/>
  <c r="E33" i="15"/>
  <c r="E32" i="15"/>
  <c r="E31" i="24"/>
  <c r="E30" i="15"/>
  <c r="E30" i="24"/>
  <c r="E29" i="15"/>
  <c r="E27" i="15"/>
  <c r="E36" i="15"/>
  <c r="E36" i="24"/>
  <c r="E34" i="15"/>
  <c r="E34" i="24"/>
  <c r="E39" i="15"/>
  <c r="E39" i="24"/>
  <c r="E61" i="15"/>
  <c r="E61" i="24"/>
  <c r="E57" i="15"/>
  <c r="E57" i="24"/>
  <c r="E51" i="15"/>
  <c r="E51" i="24"/>
  <c r="E23" i="11"/>
  <c r="E22" i="11"/>
  <c r="E24" i="11"/>
</calcChain>
</file>

<file path=xl/sharedStrings.xml><?xml version="1.0" encoding="utf-8"?>
<sst xmlns="http://schemas.openxmlformats.org/spreadsheetml/2006/main" count="1460" uniqueCount="528">
  <si>
    <t>Артикул</t>
  </si>
  <si>
    <t>ОПИСАНИЕ СЕРИИ:</t>
  </si>
  <si>
    <t>Размеры (ШхГхВ)</t>
  </si>
  <si>
    <t>Изображение</t>
  </si>
  <si>
    <t>Цена (руб.)</t>
  </si>
  <si>
    <t>Наименование модуля</t>
  </si>
  <si>
    <t>Размер</t>
  </si>
  <si>
    <t>Цена</t>
  </si>
  <si>
    <t>Кол-во</t>
  </si>
  <si>
    <t xml:space="preserve">Наименование </t>
  </si>
  <si>
    <t>Коэффициент</t>
  </si>
  <si>
    <t>Цена + коэффициент</t>
  </si>
  <si>
    <t>Комплектующие</t>
  </si>
  <si>
    <t>Комплекты</t>
  </si>
  <si>
    <t>Стол руководителя</t>
  </si>
  <si>
    <t>СТОЛЫ РАБОЧИЕ</t>
  </si>
  <si>
    <t>БРИФИНГ ПРИСТАВКИ</t>
  </si>
  <si>
    <t>ЦАРГИ</t>
  </si>
  <si>
    <t>Царга стола руководителя</t>
  </si>
  <si>
    <t>СПИСОК</t>
  </si>
  <si>
    <t>ФЕНИКС</t>
  </si>
  <si>
    <t>СТОЛЫ ДЛЯ ПЕРЕГОВОРОВ</t>
  </si>
  <si>
    <t>Стол для переговоров</t>
  </si>
  <si>
    <t xml:space="preserve">ТУМБЫ </t>
  </si>
  <si>
    <t>Греденция (открывание за бок фасада)</t>
  </si>
  <si>
    <t>Греденция (открывание за ручки)</t>
  </si>
  <si>
    <t>ГАРДЕРОБЫ</t>
  </si>
  <si>
    <t>Стеллаж узкий высокий</t>
  </si>
  <si>
    <t>Стеллаж узкий средний</t>
  </si>
  <si>
    <t>Стеллаж узкий низкий</t>
  </si>
  <si>
    <t>Стеллаж широкий высокий</t>
  </si>
  <si>
    <t>Стеллаж широкий средний</t>
  </si>
  <si>
    <r>
      <rPr>
        <b/>
        <sz val="11"/>
        <color theme="1"/>
        <rFont val="Calibri"/>
        <family val="2"/>
        <charset val="204"/>
        <scheme val="minor"/>
      </rPr>
      <t>Кромка ПВХ</t>
    </r>
    <r>
      <rPr>
        <sz val="11"/>
        <color theme="1"/>
        <rFont val="Calibri"/>
        <family val="2"/>
        <charset val="204"/>
        <scheme val="minor"/>
      </rPr>
      <t xml:space="preserve"> толщиной 1мм.</t>
    </r>
  </si>
  <si>
    <r>
      <t xml:space="preserve">Цвета столешниц и царг:  </t>
    </r>
    <r>
      <rPr>
        <sz val="11"/>
        <color theme="1"/>
        <rFont val="Calibri"/>
        <family val="2"/>
        <charset val="204"/>
        <scheme val="minor"/>
      </rPr>
      <t>Черный, Белый</t>
    </r>
  </si>
  <si>
    <r>
      <rPr>
        <b/>
        <sz val="11"/>
        <color theme="1"/>
        <rFont val="Calibri"/>
        <family val="2"/>
        <charset val="204"/>
        <scheme val="minor"/>
      </rPr>
      <t xml:space="preserve">Траверсы: </t>
    </r>
    <r>
      <rPr>
        <sz val="11"/>
        <color theme="1"/>
        <rFont val="Calibri"/>
        <family val="2"/>
        <charset val="204"/>
        <scheme val="minor"/>
      </rPr>
      <t>Покраска под хром, сечение 30х30</t>
    </r>
  </si>
  <si>
    <r>
      <rPr>
        <b/>
        <sz val="11"/>
        <color theme="1"/>
        <rFont val="Calibri"/>
        <family val="2"/>
        <charset val="204"/>
        <scheme val="minor"/>
      </rPr>
      <t xml:space="preserve">Опоры: </t>
    </r>
    <r>
      <rPr>
        <sz val="11"/>
        <color theme="1"/>
        <rFont val="Calibri"/>
        <family val="2"/>
        <charset val="204"/>
        <scheme val="minor"/>
      </rPr>
      <t>Нержавеющая сталь, сечение 80х20</t>
    </r>
  </si>
  <si>
    <t>Столы устанавливаются на регулируемые опоры -М6</t>
  </si>
  <si>
    <t>CRF.SR-1</t>
  </si>
  <si>
    <t>CRF.SR-2</t>
  </si>
  <si>
    <t>CRF.SR-3</t>
  </si>
  <si>
    <t>CRF.CS-1</t>
  </si>
  <si>
    <t>CRF.CS-2</t>
  </si>
  <si>
    <t>CRF.CS-3</t>
  </si>
  <si>
    <t>CRF.BR-1</t>
  </si>
  <si>
    <t>CRF.BR-2</t>
  </si>
  <si>
    <t>CRF.BR-3</t>
  </si>
  <si>
    <t>CRF.PRG-2</t>
  </si>
  <si>
    <t>CRF.TM-1</t>
  </si>
  <si>
    <t>CRF.TM-2</t>
  </si>
  <si>
    <t>CRF.GR-1</t>
  </si>
  <si>
    <t>CRF.GR-2</t>
  </si>
  <si>
    <r>
      <t>Колесные опоры мобильных тумб:</t>
    </r>
    <r>
      <rPr>
        <sz val="11"/>
        <color theme="1"/>
        <rFont val="Calibri"/>
        <family val="2"/>
        <charset val="204"/>
        <scheme val="minor"/>
      </rPr>
      <t xml:space="preserve"> усиленные, прорезиненные D=50мм</t>
    </r>
  </si>
  <si>
    <r>
      <rPr>
        <b/>
        <sz val="11"/>
        <color theme="1"/>
        <rFont val="Calibri"/>
        <family val="2"/>
        <charset val="204"/>
        <scheme val="minor"/>
      </rPr>
      <t xml:space="preserve">Ручки скобы: </t>
    </r>
    <r>
      <rPr>
        <sz val="11"/>
        <color theme="1"/>
        <rFont val="Calibri"/>
        <family val="2"/>
        <charset val="204"/>
        <scheme val="minor"/>
      </rPr>
      <t>металл хромированный, МО=128мм</t>
    </r>
  </si>
  <si>
    <r>
      <rPr>
        <b/>
        <sz val="11"/>
        <color theme="1"/>
        <rFont val="Calibri"/>
        <family val="2"/>
        <charset val="204"/>
        <scheme val="minor"/>
      </rPr>
      <t>Направляющие ящиков:</t>
    </r>
    <r>
      <rPr>
        <sz val="11"/>
        <color theme="1"/>
        <rFont val="Calibri"/>
        <family val="2"/>
        <charset val="204"/>
        <scheme val="minor"/>
      </rPr>
      <t xml:space="preserve"> скрытого монтажа с доводчиком, L=400мм</t>
    </r>
  </si>
  <si>
    <t>Шкафы и греденции устанавливаются на регулируемые опоры М6</t>
  </si>
  <si>
    <t>Греденции устанавливаются на регулируемые опоры М6</t>
  </si>
  <si>
    <r>
      <rPr>
        <b/>
        <sz val="11"/>
        <color theme="1"/>
        <rFont val="Calibri"/>
        <family val="2"/>
        <charset val="204"/>
        <scheme val="minor"/>
      </rPr>
      <t>Петли распашных фасадов:</t>
    </r>
    <r>
      <rPr>
        <sz val="11"/>
        <color theme="1"/>
        <rFont val="Calibri"/>
        <family val="2"/>
        <charset val="204"/>
        <scheme val="minor"/>
      </rPr>
      <t xml:space="preserve"> с доводчиком</t>
    </r>
  </si>
  <si>
    <r>
      <t>Прайс-лист на столы серии "CROSS"</t>
    </r>
    <r>
      <rPr>
        <b/>
        <sz val="13"/>
        <color rgb="FF00B050"/>
        <rFont val="Calibri"/>
        <family val="2"/>
        <charset val="204"/>
        <scheme val="minor"/>
      </rPr>
      <t xml:space="preserve"> - пластик Феникс</t>
    </r>
  </si>
  <si>
    <t>Столешница стола руководителя</t>
  </si>
  <si>
    <t>Панель царги стола руководителя</t>
  </si>
  <si>
    <t>CRF.SSR-1</t>
  </si>
  <si>
    <t>CRF.SBR-1</t>
  </si>
  <si>
    <t>CRF.SSR-2</t>
  </si>
  <si>
    <t>CRF.SSR-3</t>
  </si>
  <si>
    <t>CRF.SBR-2</t>
  </si>
  <si>
    <t>CRF.SBR-3</t>
  </si>
  <si>
    <t>CRF.PCS-1</t>
  </si>
  <si>
    <t>CRF.PCS-2</t>
  </si>
  <si>
    <t>CRF.PCS-3</t>
  </si>
  <si>
    <t>Фасады и топ тумбы мобильной</t>
  </si>
  <si>
    <t>CRF.FTTM-1</t>
  </si>
  <si>
    <t>CRF.FTTM-2</t>
  </si>
  <si>
    <t>CRF.FTGR-1</t>
  </si>
  <si>
    <t>CRF.FTGR-2</t>
  </si>
  <si>
    <t>Фасады и топ греденции</t>
  </si>
  <si>
    <t>CN.OKUS.K-4</t>
  </si>
  <si>
    <t>УльтраМатт</t>
  </si>
  <si>
    <t>CRU.PCS-1</t>
  </si>
  <si>
    <t>CRU.PCS-2</t>
  </si>
  <si>
    <t>CRU.PCS-3</t>
  </si>
  <si>
    <t>CRU.FTTM-1</t>
  </si>
  <si>
    <t>CRU.FTTM-2</t>
  </si>
  <si>
    <t>CRU.FTGR-1</t>
  </si>
  <si>
    <t>CRU.FTGR-2</t>
  </si>
  <si>
    <t>CRU.KTM-1</t>
  </si>
  <si>
    <t>CRU.KTM-2</t>
  </si>
  <si>
    <t>Каркас тумбы мобильной</t>
  </si>
  <si>
    <t>Каркас греденции</t>
  </si>
  <si>
    <t>МЕТАЛЛ</t>
  </si>
  <si>
    <t>Комплект держателей царги стола</t>
  </si>
  <si>
    <t>CR.XP-72</t>
  </si>
  <si>
    <t>CR.XZ-72K</t>
  </si>
  <si>
    <t>CR.XZP-72</t>
  </si>
  <si>
    <t>CR.KT-1</t>
  </si>
  <si>
    <t>CR.KT-2</t>
  </si>
  <si>
    <t>CR.KT-3</t>
  </si>
  <si>
    <t>CR.KTP-1</t>
  </si>
  <si>
    <t>CR.KTP-2</t>
  </si>
  <si>
    <t>CR.KTP-3</t>
  </si>
  <si>
    <t>CR.DZ</t>
  </si>
  <si>
    <t>CR.ZS-200</t>
  </si>
  <si>
    <t xml:space="preserve">Цена </t>
  </si>
  <si>
    <t>УЛЬТРАМАТТ</t>
  </si>
  <si>
    <t>CRF.SPRG-1</t>
  </si>
  <si>
    <t>Столешница стола переговорного</t>
  </si>
  <si>
    <t>CRF.SPRG-2</t>
  </si>
  <si>
    <t>CRF.SPRG-3</t>
  </si>
  <si>
    <t>CR.P-11K</t>
  </si>
  <si>
    <t>CR.KT-4</t>
  </si>
  <si>
    <t>ФАСАДЫ СТЕКЛО В РАМЕ</t>
  </si>
  <si>
    <t>Каркас гардероба узкого</t>
  </si>
  <si>
    <t>Шкаф широкий высокий</t>
  </si>
  <si>
    <t>Стеллаж широкий низкий</t>
  </si>
  <si>
    <t>CRU.ST-102</t>
  </si>
  <si>
    <t>CRU.ST-201</t>
  </si>
  <si>
    <t>CRU.ST-202</t>
  </si>
  <si>
    <t>CRU.ST-301</t>
  </si>
  <si>
    <t>CRF.ST-102</t>
  </si>
  <si>
    <t>CRF.ST-201</t>
  </si>
  <si>
    <t>CRF.ST-202</t>
  </si>
  <si>
    <t>CRF.ST-301</t>
  </si>
  <si>
    <r>
      <t>Прайс-лист на шкафы серии "CROSS"</t>
    </r>
    <r>
      <rPr>
        <b/>
        <sz val="13"/>
        <color rgb="FF00B050"/>
        <rFont val="Calibri"/>
        <family val="2"/>
        <charset val="204"/>
        <scheme val="minor"/>
      </rPr>
      <t xml:space="preserve"> - пластик Феникс</t>
    </r>
  </si>
  <si>
    <r>
      <t>Прайс-лист на тумбы серии "CROSS"</t>
    </r>
    <r>
      <rPr>
        <b/>
        <sz val="13"/>
        <color rgb="FF00B050"/>
        <rFont val="Calibri"/>
        <family val="2"/>
        <charset val="204"/>
        <scheme val="minor"/>
      </rPr>
      <t xml:space="preserve"> - пластик Феникс</t>
    </r>
  </si>
  <si>
    <t>ШКАФЫ ШИРОКИЕ</t>
  </si>
  <si>
    <t>ШКАФЫ СРЕДНИЕ</t>
  </si>
  <si>
    <t>ШКАФЫ УЗКИЕ</t>
  </si>
  <si>
    <t>ОТКРЫТЫЕ СТЕЛЛАЖИ</t>
  </si>
  <si>
    <t>CRF.SO-100</t>
  </si>
  <si>
    <t>CRU.SO-100</t>
  </si>
  <si>
    <t>444*18*1989</t>
  </si>
  <si>
    <t>444*18*796</t>
  </si>
  <si>
    <t>CRF.FD-101</t>
  </si>
  <si>
    <t>CRU.ST-300</t>
  </si>
  <si>
    <t>CRF.FD-401</t>
  </si>
  <si>
    <t>594*18*1989</t>
  </si>
  <si>
    <r>
      <rPr>
        <b/>
        <sz val="11"/>
        <color theme="1"/>
        <rFont val="Calibri"/>
        <family val="2"/>
        <charset val="204"/>
        <scheme val="minor"/>
      </rPr>
      <t>Фасады шкафов толщиной 18мм:</t>
    </r>
    <r>
      <rPr>
        <sz val="11"/>
        <color theme="1"/>
        <rFont val="Calibri"/>
        <family val="2"/>
        <charset val="204"/>
        <scheme val="minor"/>
      </rPr>
      <t xml:space="preserve"> МДФ+пластик Феникс. Цвета: Черный, белый</t>
    </r>
  </si>
  <si>
    <t>CRF.FD-501</t>
  </si>
  <si>
    <t>CRF.GB-101</t>
  </si>
  <si>
    <t>CRF.GB-201 (L)</t>
  </si>
  <si>
    <t>CRF.GB-201 (R)</t>
  </si>
  <si>
    <t>CRU.GB-201 (L)</t>
  </si>
  <si>
    <t>CRU.GB-201 (R)</t>
  </si>
  <si>
    <t>CRU.GB-101</t>
  </si>
  <si>
    <t>CRU.SU-200</t>
  </si>
  <si>
    <t>CRU.SU-300</t>
  </si>
  <si>
    <t>CRU.SO-200</t>
  </si>
  <si>
    <t>Каркас гардероба широкого левый</t>
  </si>
  <si>
    <t>Каркас гардероба широкого правый</t>
  </si>
  <si>
    <t>Фасад средний средний левый</t>
  </si>
  <si>
    <t>Фасад высокий средний универсальный</t>
  </si>
  <si>
    <t>Фасад низкий средний левый</t>
  </si>
  <si>
    <t>Горизонты и перегородки стеллажа открытого</t>
  </si>
  <si>
    <t>CRU.ZSSO-100</t>
  </si>
  <si>
    <t>CRU.ZSSO-200</t>
  </si>
  <si>
    <t>Задняя стенка стеллажа открытого</t>
  </si>
  <si>
    <t>CRF.FD-201 (L)</t>
  </si>
  <si>
    <t>CRF.FD-201 (R)</t>
  </si>
  <si>
    <t>CRF.FD-301 (L)</t>
  </si>
  <si>
    <t>CRF.FD-301 (R)</t>
  </si>
  <si>
    <t>294*18*1989</t>
  </si>
  <si>
    <t>444*18*1191</t>
  </si>
  <si>
    <t>CR.RD-1</t>
  </si>
  <si>
    <t>CR.RS-1</t>
  </si>
  <si>
    <t>Ручка для фасада толщиной 18мм</t>
  </si>
  <si>
    <t>Ручка для фасада стекло толщиной 4мм</t>
  </si>
  <si>
    <t>Гардероб широкий левый</t>
  </si>
  <si>
    <t>Гардероб широкий правый</t>
  </si>
  <si>
    <t>Фасад высокий стекло в раме лакобель черный</t>
  </si>
  <si>
    <t>Фасад высокий стекло в раме лакобель белый</t>
  </si>
  <si>
    <t>Фасад средний стекло в раме лакобель черный левый</t>
  </si>
  <si>
    <t>Фасад средний стекло в раме лакобель черный правый</t>
  </si>
  <si>
    <t>Фасад средний стекло в раме лакобель белый левый</t>
  </si>
  <si>
    <t>Фасад низкий стекло в раме лакобель белый правый</t>
  </si>
  <si>
    <t>Фасад средний стекло в раме лакобель белый правый</t>
  </si>
  <si>
    <t>Фасад низкий стекло в раме лакобель черный левый</t>
  </si>
  <si>
    <t>Фасад низкий стекло в раме лакобель черный правый</t>
  </si>
  <si>
    <t>Фасад низкий стекло в раме лакобель белый левый</t>
  </si>
  <si>
    <t>Фасад высокий широкий стекло в раме лакобель черный</t>
  </si>
  <si>
    <t>Фасад высокий широкий стекло в раме лакобель белый</t>
  </si>
  <si>
    <t>Фасад высокий узкий стекло в раме лакобель черный</t>
  </si>
  <si>
    <t>Фасад высокий узкий стекло в раме лакобель белый</t>
  </si>
  <si>
    <t>CRF.SO-200</t>
  </si>
  <si>
    <t>CRF.SU-201 (L)</t>
  </si>
  <si>
    <t>CRF.SU-201 (R)</t>
  </si>
  <si>
    <t>Шкаф узкий высокий левый</t>
  </si>
  <si>
    <t>Шкаф узкий средний левый</t>
  </si>
  <si>
    <t>Шкаф узкий высокий правый</t>
  </si>
  <si>
    <t>Шкаф узкий средний правый</t>
  </si>
  <si>
    <t>Шкаф узкий низкий левый</t>
  </si>
  <si>
    <t>Шкаф узкий низкий правый</t>
  </si>
  <si>
    <t>Фасад средний средний правый</t>
  </si>
  <si>
    <t>Фасад низкий средний правый</t>
  </si>
  <si>
    <t>CRF.SU-301 (L)</t>
  </si>
  <si>
    <t>CRF.SU-301 (R)</t>
  </si>
  <si>
    <t>CRF.SU-102</t>
  </si>
  <si>
    <t>ФЕНИКС СТОЛЫ</t>
  </si>
  <si>
    <t>ФЕНИКС ТУМБЫ</t>
  </si>
  <si>
    <t>ФЕНИКС ШКАФЫ</t>
  </si>
  <si>
    <t>ФЕНИКС ФАСАДЫ</t>
  </si>
  <si>
    <t>Фасад высокий узкий универсальный</t>
  </si>
  <si>
    <t>CRF.FDK-101</t>
  </si>
  <si>
    <t>CRF.FDK-201 (L)</t>
  </si>
  <si>
    <t>CRF.FDK-201 (R)</t>
  </si>
  <si>
    <t>CRF.FDK-301 (L)</t>
  </si>
  <si>
    <t>CRF.FDK-301 (R)</t>
  </si>
  <si>
    <t>CRF.FDK-401</t>
  </si>
  <si>
    <t>CRF.FDK-501</t>
  </si>
  <si>
    <t>Шкаф узкий высокий универсальный</t>
  </si>
  <si>
    <t>Гардероб узкий универсальный</t>
  </si>
  <si>
    <t>Шкаф широкий средний</t>
  </si>
  <si>
    <t>Шкаф широкий низкий</t>
  </si>
  <si>
    <t>CRU.SU-102</t>
  </si>
  <si>
    <t>CRU.SU-201 (L)</t>
  </si>
  <si>
    <t>CRU.SU-201 (R)</t>
  </si>
  <si>
    <t>CRU.SU-301 (L)</t>
  </si>
  <si>
    <t>CRU.SU-301 (R)</t>
  </si>
  <si>
    <t>CRU.FDK-101</t>
  </si>
  <si>
    <t>CRU.FDK-201 (L)</t>
  </si>
  <si>
    <t>CRU.FDK-201 (R)</t>
  </si>
  <si>
    <t>CRU.FDK-301 (L)</t>
  </si>
  <si>
    <t>CRU.FDK-301 (R)</t>
  </si>
  <si>
    <t>CRU.FDK-401</t>
  </si>
  <si>
    <t>CRU.FDK-501</t>
  </si>
  <si>
    <t>Ультраматт ФАСАДЫ</t>
  </si>
  <si>
    <t>Фасад высокий широкий универсальный</t>
  </si>
  <si>
    <t>CRF.SU-202 (L)</t>
  </si>
  <si>
    <t>CRF.SU-202 (R)</t>
  </si>
  <si>
    <t>CRF.SM-101</t>
  </si>
  <si>
    <t>CRU.SM-101</t>
  </si>
  <si>
    <r>
      <rPr>
        <b/>
        <sz val="11"/>
        <color theme="1"/>
        <rFont val="Calibri"/>
        <family val="2"/>
        <charset val="204"/>
        <scheme val="minor"/>
      </rPr>
      <t xml:space="preserve">Лючок: </t>
    </r>
    <r>
      <rPr>
        <sz val="11"/>
        <color theme="1"/>
        <rFont val="Calibri"/>
        <family val="2"/>
        <charset val="204"/>
        <scheme val="minor"/>
      </rPr>
      <t>Нержавеющая сталь</t>
    </r>
  </si>
  <si>
    <r>
      <rPr>
        <b/>
        <sz val="11"/>
        <color theme="1"/>
        <rFont val="Calibri"/>
        <family val="2"/>
        <charset val="204"/>
        <scheme val="minor"/>
      </rPr>
      <t>Замки:</t>
    </r>
    <r>
      <rPr>
        <sz val="11"/>
        <color theme="1"/>
        <rFont val="Calibri"/>
        <family val="2"/>
        <charset val="204"/>
        <scheme val="minor"/>
      </rPr>
      <t xml:space="preserve"> на один верхний ящик, на распашную дверь</t>
    </r>
  </si>
  <si>
    <r>
      <rPr>
        <b/>
        <sz val="11"/>
        <color theme="1"/>
        <rFont val="Calibri"/>
        <family val="2"/>
        <charset val="204"/>
        <scheme val="minor"/>
      </rPr>
      <t>Фасады и топы тумб:</t>
    </r>
    <r>
      <rPr>
        <sz val="11"/>
        <color theme="1"/>
        <rFont val="Calibri"/>
        <family val="2"/>
        <charset val="204"/>
        <scheme val="minor"/>
      </rPr>
      <t xml:space="preserve"> 18мм. МДФ+пластик Феникс. Цвета: Черный, белый</t>
    </r>
  </si>
  <si>
    <r>
      <rPr>
        <b/>
        <sz val="11"/>
        <color theme="1"/>
        <rFont val="Calibri"/>
        <family val="2"/>
        <charset val="204"/>
        <scheme val="minor"/>
      </rPr>
      <t>Каркасы  тумб</t>
    </r>
    <r>
      <rPr>
        <sz val="11"/>
        <color theme="1"/>
        <rFont val="Calibri"/>
        <family val="2"/>
        <charset val="204"/>
        <scheme val="minor"/>
      </rPr>
      <t>: 18мм. МДФ Ультраматт+ЛДСП.  Цвета:  Базальт,Белый бриллиант</t>
    </r>
  </si>
  <si>
    <r>
      <rPr>
        <b/>
        <sz val="11"/>
        <color theme="1"/>
        <rFont val="Calibri"/>
        <family val="2"/>
        <charset val="204"/>
        <scheme val="minor"/>
      </rPr>
      <t xml:space="preserve">Короба и дно ящиков: </t>
    </r>
    <r>
      <rPr>
        <sz val="11"/>
        <color theme="1"/>
        <rFont val="Calibri"/>
        <family val="2"/>
        <charset val="204"/>
        <scheme val="minor"/>
      </rPr>
      <t>18мм. ЛДСП.  Цвета:  Базальт,Белый бриллиант</t>
    </r>
  </si>
  <si>
    <r>
      <rPr>
        <b/>
        <sz val="11"/>
        <color theme="1"/>
        <rFont val="Calibri"/>
        <family val="2"/>
        <charset val="204"/>
        <scheme val="minor"/>
      </rPr>
      <t xml:space="preserve">Столешницы: </t>
    </r>
    <r>
      <rPr>
        <sz val="11"/>
        <color theme="1"/>
        <rFont val="Calibri"/>
        <family val="2"/>
        <charset val="204"/>
        <scheme val="minor"/>
      </rPr>
      <t>24мм. МДФ+пластик Феникс. Цвета: Черный, Белый</t>
    </r>
  </si>
  <si>
    <r>
      <rPr>
        <b/>
        <sz val="11"/>
        <color theme="1"/>
        <rFont val="Calibri"/>
        <family val="2"/>
        <charset val="204"/>
        <scheme val="minor"/>
      </rPr>
      <t xml:space="preserve">Царги: </t>
    </r>
    <r>
      <rPr>
        <sz val="11"/>
        <color theme="1"/>
        <rFont val="Calibri"/>
        <family val="2"/>
        <charset val="204"/>
        <scheme val="minor"/>
      </rPr>
      <t>18мм. МДФ+пластик Феникс. Цвета: Черный, Белый</t>
    </r>
  </si>
  <si>
    <r>
      <rPr>
        <b/>
        <sz val="11"/>
        <color theme="1"/>
        <rFont val="Calibri"/>
        <family val="2"/>
        <charset val="204"/>
        <scheme val="minor"/>
      </rPr>
      <t>Фасады шкафов толщиной 20мм:</t>
    </r>
    <r>
      <rPr>
        <sz val="11"/>
        <color theme="1"/>
        <rFont val="Calibri"/>
        <family val="2"/>
        <charset val="204"/>
        <scheme val="minor"/>
      </rPr>
      <t xml:space="preserve"> Стекло 4мм лакобель (черное, белое) в AL раме (хром)</t>
    </r>
  </si>
  <si>
    <t>CRU.SU-202 (L)</t>
  </si>
  <si>
    <t>CRU.SU-202 (R)</t>
  </si>
  <si>
    <t>CRU.TM-1</t>
  </si>
  <si>
    <t>CRU.TM-2</t>
  </si>
  <si>
    <t>CRU.GR-1</t>
  </si>
  <si>
    <t>CRU.GR-2</t>
  </si>
  <si>
    <t>Комплект опор завершающих X-образных</t>
  </si>
  <si>
    <t>Опора приставного элемента X-образная</t>
  </si>
  <si>
    <t>Опора проходная Х-образная</t>
  </si>
  <si>
    <t>Комплект опор стола переговорного (4шт)</t>
  </si>
  <si>
    <t>Заглушка кабель-канала</t>
  </si>
  <si>
    <r>
      <t>Прайс-лист на шкафы серии "CROSS"</t>
    </r>
    <r>
      <rPr>
        <b/>
        <sz val="13"/>
        <color theme="5"/>
        <rFont val="Calibri"/>
        <family val="2"/>
        <charset val="204"/>
        <scheme val="minor"/>
      </rPr>
      <t xml:space="preserve"> </t>
    </r>
    <r>
      <rPr>
        <b/>
        <sz val="13"/>
        <color theme="4" tint="-0.249977111117893"/>
        <rFont val="Calibri"/>
        <family val="2"/>
        <charset val="204"/>
        <scheme val="minor"/>
      </rPr>
      <t>- Наборные элементы</t>
    </r>
  </si>
  <si>
    <t>Измененен:</t>
  </si>
  <si>
    <t>CRU.ST-100</t>
  </si>
  <si>
    <t>CRU.ST-200</t>
  </si>
  <si>
    <t>CRU.SU-100</t>
  </si>
  <si>
    <t>Стеллажи</t>
  </si>
  <si>
    <t>Фасады в раме</t>
  </si>
  <si>
    <t>Стеллаж средний высокий</t>
  </si>
  <si>
    <t>CRF.GPSO-100 1/2</t>
  </si>
  <si>
    <t>CRF.GPSO-200 1/2</t>
  </si>
  <si>
    <t>CR.KP-002</t>
  </si>
  <si>
    <t>CR.KP-004</t>
  </si>
  <si>
    <t>Комплект петель с доводчиком (2шт)</t>
  </si>
  <si>
    <t>Комплект петель с доводчиком (4шт)</t>
  </si>
  <si>
    <t>CRU.SM-100</t>
  </si>
  <si>
    <t>Комплект компл. Фурн. стеллажа выс.</t>
  </si>
  <si>
    <t>Комплект компл. Фурн. стеллажа среднего</t>
  </si>
  <si>
    <t>CR.KFSO-100 W</t>
  </si>
  <si>
    <t>CR.KFSO-200 W</t>
  </si>
  <si>
    <t>Комплект фасада высокого стекло в раме лакобель черный</t>
  </si>
  <si>
    <t>Комплект фасада высокого стекло в раме лакобель белый</t>
  </si>
  <si>
    <t>Комплект фасада высокого широкий стекло в раме лакобель черный</t>
  </si>
  <si>
    <t>Комплект фасада высокого широкий стекло в раме лакобель белый</t>
  </si>
  <si>
    <t>Комплект фасада высокого узкий стекло в раме лакобель черный</t>
  </si>
  <si>
    <t>Комплект фасада высокого узкий стекло в раме лакобель белый</t>
  </si>
  <si>
    <t>Комплект фасада среднего стекло в раме лакобель черный левый</t>
  </si>
  <si>
    <t>Комплект фасада среднего стекло в раме лакобель черный правый</t>
  </si>
  <si>
    <t>Комплект фасада среднего стекло в раме лакобель белый левый</t>
  </si>
  <si>
    <t>Комплект фасада среднего стекло в раме лакобель белый правый</t>
  </si>
  <si>
    <t>Комплект фасада низкого стекло в раме лакобель черный левый</t>
  </si>
  <si>
    <t>Комплект фасада низкого стекло в раме лакобель черный правый</t>
  </si>
  <si>
    <t>Комплект фасада низкого стекло в раме лакобель белый левый</t>
  </si>
  <si>
    <t>Комплект фасада низкого стекло в раме лакобель белый правый</t>
  </si>
  <si>
    <t>CRU.KGR-1 1/2</t>
  </si>
  <si>
    <t>CRU.KGR-1 2/2</t>
  </si>
  <si>
    <t>CRU.KGR-2 1/2</t>
  </si>
  <si>
    <t>CRU.KGR-2 2/2</t>
  </si>
  <si>
    <t>CRU.KGB-100 1/2</t>
  </si>
  <si>
    <t>CRU.KGB-100 2/2</t>
  </si>
  <si>
    <t>CRU.KGB-201 (L) 1/2</t>
  </si>
  <si>
    <t>CRU.KGB-201 (L) 2/2</t>
  </si>
  <si>
    <t>CRU.KGB-201 (R) 1/2</t>
  </si>
  <si>
    <t>CRU.KGB-201 (R) 2/2</t>
  </si>
  <si>
    <t>CRU.SU-100 1/2</t>
  </si>
  <si>
    <t>CRU.SU-100 2/2</t>
  </si>
  <si>
    <t>CRU.ST-100 1/2</t>
  </si>
  <si>
    <t>CRU.ST-100 2/2</t>
  </si>
  <si>
    <t>CRU.ST-200 1/2</t>
  </si>
  <si>
    <t>CRU.ST-200 2/2</t>
  </si>
  <si>
    <t>CRU.SM-100 1/2</t>
  </si>
  <si>
    <t>CRU.SM-100 2/2</t>
  </si>
  <si>
    <t>CRU.GPSO-100 1/2</t>
  </si>
  <si>
    <t>CRU.GPSO-200 1/2</t>
  </si>
  <si>
    <t>CRU.GPSO-100 2/2</t>
  </si>
  <si>
    <t>CRU.GPSO-200 2/2</t>
  </si>
  <si>
    <t>УЛЬТРАМАТТ ТУМБЫ</t>
  </si>
  <si>
    <t>Брифинг-приставка</t>
  </si>
  <si>
    <t>Тумба мобильная (открывание за бок фасада)</t>
  </si>
  <si>
    <t>Тумба мобильная (открывание за ручки)</t>
  </si>
  <si>
    <t>Столешница брифинг-приставки</t>
  </si>
  <si>
    <t>Комплект траверс для стола L=1800мм</t>
  </si>
  <si>
    <t xml:space="preserve">Комплект траверс для стола L=2000мм </t>
  </si>
  <si>
    <t>Комплект траверс стола перговорного L=1600мм</t>
  </si>
  <si>
    <t>Комплект траверс стола приставки L=1000мм</t>
  </si>
  <si>
    <t>Комплект траверс стола приставки L=1200мм</t>
  </si>
  <si>
    <t>Комплект траверс стола приставки L=1400мм</t>
  </si>
  <si>
    <t>Размеры (Ш*Г*В) мм</t>
  </si>
  <si>
    <t>1800*900*750</t>
  </si>
  <si>
    <t>2000*900*750</t>
  </si>
  <si>
    <t>2200*900*750</t>
  </si>
  <si>
    <t>1300*18*350</t>
  </si>
  <si>
    <t>1500*18*350</t>
  </si>
  <si>
    <t>1700*18*350</t>
  </si>
  <si>
    <t>1000*900*750</t>
  </si>
  <si>
    <t>1200*900*750</t>
  </si>
  <si>
    <t>1400*900*750</t>
  </si>
  <si>
    <t>2400*1100*750</t>
  </si>
  <si>
    <t>420*460*587</t>
  </si>
  <si>
    <t>1250*460*532</t>
  </si>
  <si>
    <t>600*460*2000</t>
  </si>
  <si>
    <t>896*460*2000</t>
  </si>
  <si>
    <t>896*460*1202</t>
  </si>
  <si>
    <t>896*460*807</t>
  </si>
  <si>
    <t>450*460*2000</t>
  </si>
  <si>
    <t>450*460*1202</t>
  </si>
  <si>
    <t>450*460*807</t>
  </si>
  <si>
    <t>896*442*2000</t>
  </si>
  <si>
    <t>896*442*1202</t>
  </si>
  <si>
    <t>896*442*807</t>
  </si>
  <si>
    <t>600*442*2000</t>
  </si>
  <si>
    <t>450*442*2000</t>
  </si>
  <si>
    <t>450*442*1202</t>
  </si>
  <si>
    <t>450*442*807</t>
  </si>
  <si>
    <t>1800*900*24</t>
  </si>
  <si>
    <t>2000*900*24</t>
  </si>
  <si>
    <t>2200*900*24</t>
  </si>
  <si>
    <t>1100*1100*24</t>
  </si>
  <si>
    <t>2400*1100*24</t>
  </si>
  <si>
    <t>1600*1100*24</t>
  </si>
  <si>
    <t>684*80*720</t>
  </si>
  <si>
    <t>686*80*720</t>
  </si>
  <si>
    <t>542*80*725</t>
  </si>
  <si>
    <t>1594*160*67</t>
  </si>
  <si>
    <t>1794*160*67</t>
  </si>
  <si>
    <t>1994*160*67</t>
  </si>
  <si>
    <t>1300*94*67</t>
  </si>
  <si>
    <t>1156*94*67</t>
  </si>
  <si>
    <t>1356*94*67</t>
  </si>
  <si>
    <t>1556*94*67</t>
  </si>
  <si>
    <t>105*20*205</t>
  </si>
  <si>
    <t>300*120*26</t>
  </si>
  <si>
    <t>CR.GB-102 black</t>
  </si>
  <si>
    <t>CRF.ST-101 black</t>
  </si>
  <si>
    <t>CR.ST-103 black</t>
  </si>
  <si>
    <t>CR.ST-203 black</t>
  </si>
  <si>
    <t>CR.ST-204 black</t>
  </si>
  <si>
    <t>CR.ST-302 black</t>
  </si>
  <si>
    <t>CR.SM-102 black</t>
  </si>
  <si>
    <t>CRF.SU-101 (L) black</t>
  </si>
  <si>
    <t>CRF.SU-101 (R) black</t>
  </si>
  <si>
    <t>CR.SU-103 black</t>
  </si>
  <si>
    <t>CR.SU-203 (L) black</t>
  </si>
  <si>
    <t>CR.SU-203 (R) black</t>
  </si>
  <si>
    <t>CR.SU-204 (L) black</t>
  </si>
  <si>
    <t>CR.SU-204 (R) black</t>
  </si>
  <si>
    <t>CR.SU-302 (L) black</t>
  </si>
  <si>
    <t>CR.SU-302 (R) black</t>
  </si>
  <si>
    <t>CRU.ST-101 black</t>
  </si>
  <si>
    <t>CRU.SU-101 (L) black</t>
  </si>
  <si>
    <t>CRU.SU-101 (R) black</t>
  </si>
  <si>
    <t>CR.SRK-101 black</t>
  </si>
  <si>
    <t>CR.SRK-201 (L) black</t>
  </si>
  <si>
    <t>CR.SRK-201 (R) black</t>
  </si>
  <si>
    <t>CR.SRK-301 (L) black</t>
  </si>
  <si>
    <t>CR.SRK-301 (R) black</t>
  </si>
  <si>
    <t>CR.SRK-401 black</t>
  </si>
  <si>
    <t>CR.SRK-501 black</t>
  </si>
  <si>
    <t>CR.SR-101 black</t>
  </si>
  <si>
    <t>CR.SR-201 (L) black</t>
  </si>
  <si>
    <t>CR.SR-201 (R) black</t>
  </si>
  <si>
    <t>CR.SR-301 (L) black</t>
  </si>
  <si>
    <t>CR.SR-301 (R) black</t>
  </si>
  <si>
    <t>CR.SR-401 black</t>
  </si>
  <si>
    <t>CR.SR-501 black</t>
  </si>
  <si>
    <t>CR.GB-102 white</t>
  </si>
  <si>
    <t>CRF.ST-101 white</t>
  </si>
  <si>
    <t>CR.ST-103 white</t>
  </si>
  <si>
    <t>CR.ST-203 white</t>
  </si>
  <si>
    <t>CR.ST-204 white</t>
  </si>
  <si>
    <t>CR.ST-302 white</t>
  </si>
  <si>
    <t>CR.SM-102 white</t>
  </si>
  <si>
    <t>CRF.SU-101 (L) white</t>
  </si>
  <si>
    <t>CRF.SU-101 (R) white</t>
  </si>
  <si>
    <t>CR.SU-103 white</t>
  </si>
  <si>
    <t>CR.SU-203 (L) white</t>
  </si>
  <si>
    <t>CR.SU-203 (R) white</t>
  </si>
  <si>
    <t>CR.SU-204 (L) white</t>
  </si>
  <si>
    <t>CR.SU-204 (R) white</t>
  </si>
  <si>
    <t>CR.SU-302 (L) white</t>
  </si>
  <si>
    <t>CR.SU-302 (R) white</t>
  </si>
  <si>
    <t>CRU.ST-101 white</t>
  </si>
  <si>
    <t>CRU.SU-101 (L) white</t>
  </si>
  <si>
    <t>CRU.SU-101 (R) white</t>
  </si>
  <si>
    <t>CR.SRK-101 white</t>
  </si>
  <si>
    <t>CR.SRK-201 (L) white</t>
  </si>
  <si>
    <t>CR.SRK-201 (R) white</t>
  </si>
  <si>
    <t>CR.SRK-301 (L) white</t>
  </si>
  <si>
    <t>CR.SRK-301 (R) white</t>
  </si>
  <si>
    <t>CR.SRK-401 white</t>
  </si>
  <si>
    <t>CR.SRK-501 white</t>
  </si>
  <si>
    <t>CR.SR-101 white</t>
  </si>
  <si>
    <t>CR.SR-201 (L) white</t>
  </si>
  <si>
    <t>CR.SR-201 (R) white</t>
  </si>
  <si>
    <t>CR.SR-301 (L) white</t>
  </si>
  <si>
    <t>CR.SR-301 (R) white</t>
  </si>
  <si>
    <t>CR.SR-401 white</t>
  </si>
  <si>
    <t>CR.SR-501 white</t>
  </si>
  <si>
    <t>БРИФИНГ-ПРИСТАВКИ</t>
  </si>
  <si>
    <r>
      <t>Прайс-лист на тумбы серии "CROSS"</t>
    </r>
    <r>
      <rPr>
        <b/>
        <sz val="13"/>
        <color rgb="FF00B050"/>
        <rFont val="Calibri"/>
        <family val="2"/>
        <charset val="204"/>
        <scheme val="minor"/>
      </rPr>
      <t xml:space="preserve"> </t>
    </r>
    <r>
      <rPr>
        <b/>
        <sz val="13"/>
        <color theme="0" tint="-0.499984740745262"/>
        <rFont val="Calibri"/>
        <family val="2"/>
        <charset val="204"/>
        <scheme val="minor"/>
      </rPr>
      <t>- МДФ УЛЬТРАМАТТ</t>
    </r>
  </si>
  <si>
    <r>
      <t>Прайс-лист на шкафы серии "CROSS"</t>
    </r>
    <r>
      <rPr>
        <b/>
        <sz val="13"/>
        <color theme="0" tint="-0.499984740745262"/>
        <rFont val="Calibri"/>
        <family val="2"/>
        <charset val="204"/>
        <scheme val="minor"/>
      </rPr>
      <t xml:space="preserve"> - МДФ  УЛЬТРАМАТТ</t>
    </r>
  </si>
  <si>
    <t>D=50 H=62</t>
  </si>
  <si>
    <t>Комплект колес усиленных со стопором (4шт)</t>
  </si>
  <si>
    <t>Шкаф средний высокий универсальный</t>
  </si>
  <si>
    <t>Комплект фасада узкого высокого универсального</t>
  </si>
  <si>
    <t>Комплект фасада узкого среднего левого</t>
  </si>
  <si>
    <t>Комплект фасада узкого среднего правого</t>
  </si>
  <si>
    <t>Комплект фасада узкого низкого левого</t>
  </si>
  <si>
    <t>Комплект фасада узкого низкого правого</t>
  </si>
  <si>
    <t>Комплект фасада широкого высокого универсального</t>
  </si>
  <si>
    <t>Стеллаж открытый широкий высокий</t>
  </si>
  <si>
    <t>Стеллаж открытый широкий средний</t>
  </si>
  <si>
    <t>Комплект траверс дляс стола L=2200мм</t>
  </si>
  <si>
    <t>СТЕКЛО В РАМЕ ФАСАДЫ Цвета: Лакобель черный, Лакобель белый</t>
  </si>
  <si>
    <r>
      <rPr>
        <b/>
        <sz val="11"/>
        <color theme="1"/>
        <rFont val="Calibri"/>
        <family val="2"/>
        <charset val="204"/>
        <scheme val="minor"/>
      </rPr>
      <t>Фасады и топы тумб:</t>
    </r>
    <r>
      <rPr>
        <sz val="11"/>
        <color theme="1"/>
        <rFont val="Calibri"/>
        <family val="2"/>
        <charset val="204"/>
        <scheme val="minor"/>
      </rPr>
      <t xml:space="preserve"> 18мм. МДФ Ультраматт. Цвета: Черный, Белый бриллиант</t>
    </r>
  </si>
  <si>
    <r>
      <rPr>
        <b/>
        <sz val="11"/>
        <color theme="1"/>
        <rFont val="Calibri"/>
        <family val="2"/>
        <charset val="204"/>
        <scheme val="minor"/>
      </rPr>
      <t>Каркасы  тумб</t>
    </r>
    <r>
      <rPr>
        <sz val="11"/>
        <color theme="1"/>
        <rFont val="Calibri"/>
        <family val="2"/>
        <charset val="204"/>
        <scheme val="minor"/>
      </rPr>
      <t>: 18мм. МДФ Ультраматт+ЛДСП. Цвета:  Базальт,Белый бриллиант</t>
    </r>
  </si>
  <si>
    <r>
      <rPr>
        <b/>
        <sz val="11"/>
        <color theme="1"/>
        <rFont val="Calibri"/>
        <family val="2"/>
        <charset val="204"/>
        <scheme val="minor"/>
      </rPr>
      <t>Внутренние горизонты и задние стенки:</t>
    </r>
    <r>
      <rPr>
        <sz val="11"/>
        <color theme="1"/>
        <rFont val="Calibri"/>
        <family val="2"/>
        <charset val="204"/>
        <scheme val="minor"/>
      </rPr>
      <t xml:space="preserve"> ЛДСП 18мм. Цвета: базальт/белый бриллиант</t>
    </r>
  </si>
  <si>
    <r>
      <rPr>
        <b/>
        <sz val="11"/>
        <color theme="1"/>
        <rFont val="Calibri"/>
        <family val="2"/>
        <charset val="204"/>
        <scheme val="minor"/>
      </rPr>
      <t>Топ,дно, бока:</t>
    </r>
    <r>
      <rPr>
        <sz val="11"/>
        <color theme="1"/>
        <rFont val="Calibri"/>
        <family val="2"/>
        <charset val="204"/>
        <scheme val="minor"/>
      </rPr>
      <t xml:space="preserve"> 18мм.  МДФ Ультраматт. Цвета:  Базальт,Белый бриллиант</t>
    </r>
  </si>
  <si>
    <r>
      <rPr>
        <b/>
        <sz val="11"/>
        <color theme="1"/>
        <rFont val="Calibri"/>
        <family val="2"/>
        <charset val="204"/>
        <scheme val="minor"/>
      </rPr>
      <t>Фасады шкафов толщиной 18мм:</t>
    </r>
    <r>
      <rPr>
        <sz val="11"/>
        <color theme="1"/>
        <rFont val="Calibri"/>
        <family val="2"/>
        <charset val="204"/>
        <scheme val="minor"/>
      </rPr>
      <t xml:space="preserve"> МДФ Ультраматт. Цвета: Черный, белый</t>
    </r>
  </si>
  <si>
    <t>УЛЬТРАМАТТ СТЕЛЛАЖИ МДФ+ЛДСП. Цвета: Базальт, Белый Бриллиант</t>
  </si>
  <si>
    <t>ФЕНИКС ФАСАДЫ Цвета: Черный, Белый</t>
  </si>
  <si>
    <t>МДФ УЛЬТРАМАТТ ФАСАДЫ Цвета: Черный, Белый Бриллиант</t>
  </si>
  <si>
    <r>
      <t>Кабинеты руководителя"CROSS"</t>
    </r>
    <r>
      <rPr>
        <b/>
        <sz val="13"/>
        <color theme="5"/>
        <rFont val="Calibri"/>
        <family val="2"/>
        <charset val="204"/>
        <scheme val="minor"/>
      </rPr>
      <t xml:space="preserve"> </t>
    </r>
    <r>
      <rPr>
        <b/>
        <sz val="13"/>
        <color theme="4" tint="-0.249977111117893"/>
        <rFont val="Calibri"/>
        <family val="2"/>
        <charset val="204"/>
        <scheme val="minor"/>
      </rPr>
      <t xml:space="preserve">- </t>
    </r>
    <r>
      <rPr>
        <b/>
        <i/>
        <sz val="13"/>
        <color theme="5"/>
        <rFont val="Calibri"/>
        <family val="2"/>
        <charset val="204"/>
        <scheme val="minor"/>
      </rPr>
      <t>КРАТКОЕ ТЕХНИЧЕСКОЕ ОПИСАНИЕ</t>
    </r>
  </si>
  <si>
    <t>Вариант №1</t>
  </si>
  <si>
    <t>Вариант №2</t>
  </si>
  <si>
    <t>Краска под хром</t>
  </si>
  <si>
    <t>Нерж. Сталь</t>
  </si>
  <si>
    <t>Крепления</t>
  </si>
  <si>
    <t>Лючки</t>
  </si>
  <si>
    <t>ТУМБЫ ФЕНИКС</t>
  </si>
  <si>
    <t>ТУМБЫ УЛЬТРАМАТТ</t>
  </si>
  <si>
    <t>Белый бриллиант</t>
  </si>
  <si>
    <t>Черный</t>
  </si>
  <si>
    <t>Сочетание цветов</t>
  </si>
  <si>
    <t>Базальт</t>
  </si>
  <si>
    <t>Белый</t>
  </si>
  <si>
    <t>Фасады 18мм - покраска Ультраматт (фронт), ЛМДФ (тыл)</t>
  </si>
  <si>
    <t>Фасады 18мм - пластик феникс (фронт), компенсационный пластик (тыл)</t>
  </si>
  <si>
    <t>Фасады и топы МДФ 18мм - покраска Ультраматт (фронт), ЛМДФ (тыл)</t>
  </si>
  <si>
    <t>Фасады и топы МДФ 18мм - пластик феникс (фронт), компенсационный пластик (тыл)</t>
  </si>
  <si>
    <t>Панели царги МДФ 18мм - пластик феникс (фронт), компенсационный пластик (тыл)</t>
  </si>
  <si>
    <t>Столешница МДФ 24мм - пластик феникс (верх), компенсационный пластик (низ)</t>
  </si>
  <si>
    <t>ШКАФЫ С ФАСАДАМИ УЛЬТРАМАТТ</t>
  </si>
  <si>
    <t>ШКАФЫ С ФАСАДАМИ ФЕНИКС</t>
  </si>
  <si>
    <t>СТОЛЫ ФЕНИКС</t>
  </si>
  <si>
    <t>ШКАФЫ С ФАСАДАМИ СТЕКЛО В РАМЕ</t>
  </si>
  <si>
    <t>Белый/Белый брил.</t>
  </si>
  <si>
    <t>Черный/Черный</t>
  </si>
  <si>
    <t>Скрытые детали корпуса - ЛДСП</t>
  </si>
  <si>
    <t>Видимые детали корпуса - МДФ УЛЬТРАМАТТ</t>
  </si>
  <si>
    <t>Фасады - МДФ УЛЬТРАМАТТ</t>
  </si>
  <si>
    <t>Фасады стекло в раме - Лакобель</t>
  </si>
  <si>
    <t>Скрытые детали корпуса -ЛДСП</t>
  </si>
  <si>
    <t>Фасады - ФЕНИКС</t>
  </si>
  <si>
    <t>Топ - ФЕНИКС</t>
  </si>
  <si>
    <t>ФАСАДЫ - МДФ УЛЬТРАМАТТ</t>
  </si>
  <si>
    <t>ТОП -МДФ УЛЬТРАМАТТ</t>
  </si>
  <si>
    <t>Панель царги - ФЕНИКС</t>
  </si>
  <si>
    <t>Столешница - ФЕНИКС</t>
  </si>
  <si>
    <t>ЦАРГИ ФЕНИКС</t>
  </si>
  <si>
    <t>Используемые плитные материалы:</t>
  </si>
  <si>
    <t>ЛДСП 18мм: Базальт, Белый бриллиант</t>
  </si>
  <si>
    <t>HPL Fenix 18/24мм: Черный, Белый</t>
  </si>
  <si>
    <t>МДФ Favorit Ultra Matt Kronospan 18мм: Черный, Белый бриллант</t>
  </si>
  <si>
    <t xml:space="preserve">Задние стенки мобильных тумб: 18мм МДФ Favorit Ultra Matt </t>
  </si>
  <si>
    <t>Задние стенки шкафов: 18мм ЛДСП</t>
  </si>
  <si>
    <t>Кромка: 1мм</t>
  </si>
  <si>
    <t>Замки: на одну дверь/ящик</t>
  </si>
  <si>
    <t>Профиль рамы дверей со стеклом: F1-17</t>
  </si>
  <si>
    <t>Стекло 4мм вставка в раму: Лакобель черный, Лакобель белый</t>
  </si>
  <si>
    <t>Столы, шкафы, тумбы устанавливаются на регулируемые опоры м6</t>
  </si>
  <si>
    <t>Опоры 80*20</t>
  </si>
  <si>
    <t>Траверсы 30*30</t>
  </si>
  <si>
    <t>СТЕЛЛАЖИ</t>
  </si>
  <si>
    <t>Петли: с доводчиком</t>
  </si>
  <si>
    <t>Ручки: межосевое расстояние=160мм, цвет-хром</t>
  </si>
  <si>
    <t>Мобильные тумбы устанавливаются на колесные опоры: усиленные, прорезиненные, D=50мм, H=62мм</t>
  </si>
  <si>
    <t>Мех-зм выдвижения ящиков: Скрытого монтажа, с доводчиком, L=400мм</t>
  </si>
  <si>
    <t>СТЕЛЛАЖИ ОТКРЫТЫЕ ФЕНИКС</t>
  </si>
  <si>
    <t>СТЕЛЛАЖИ ОТКРЫТЫЕ УЛЬТРАМАТТ</t>
  </si>
  <si>
    <t>Топ, дно, горизонты - ФЕНИКС</t>
  </si>
  <si>
    <t>Топ, дно, боковины -МДФ УЛЬТРАМАТТ</t>
  </si>
  <si>
    <t>Горизонты, задние стенки, перегородки -ЛДСП</t>
  </si>
  <si>
    <t>Перегородки - МДФ УЛЬТРАМАТТ</t>
  </si>
  <si>
    <t>Топ, дно, горизонты - МДФ УЛЬТРАМАТТ</t>
  </si>
  <si>
    <t>Фасады - Феникс/МДФ Ультраматт</t>
  </si>
  <si>
    <t>1000*900*24</t>
  </si>
  <si>
    <t>1200*900*24</t>
  </si>
  <si>
    <t>1400*900*24</t>
  </si>
  <si>
    <t>Комплект фасада высокого универсального</t>
  </si>
  <si>
    <t>Комплект фасада среднего левого</t>
  </si>
  <si>
    <t>Комплект фасада среднего правого</t>
  </si>
  <si>
    <t>Комплект фасада низкого левого</t>
  </si>
  <si>
    <t>Комплект фасада низкого правого</t>
  </si>
  <si>
    <t>Комплект фасада высокого универсального, стекло в раме</t>
  </si>
  <si>
    <t>Комплект фасада среднего левого, стекло в раме</t>
  </si>
  <si>
    <t>Комплект фасада среднего правого, стекло в раме</t>
  </si>
  <si>
    <t>Комплект фасада низкого левого, стекло в раме</t>
  </si>
  <si>
    <t>Комплект фасада низкого правого, стекло в раме</t>
  </si>
  <si>
    <t>Комплект фасада широкого высокого , стекло в рамеуниверсального</t>
  </si>
  <si>
    <t>Комплект фасада узкого высокого универсального, стекло в раме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</si>
</sst>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#,##0.0"/>
    <numFmt numFmtId="165" formatCode="#,##0\ _₽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3"/>
      <color rgb="FF00B050"/>
      <name val="Calibri"/>
      <family val="2"/>
      <charset val="204"/>
      <scheme val="minor"/>
    </font>
    <font>
      <b/>
      <sz val="13"/>
      <color theme="0" tint="-0.499984740745262"/>
      <name val="Calibri"/>
      <family val="2"/>
      <charset val="204"/>
      <scheme val="minor"/>
    </font>
    <font>
      <b/>
      <sz val="13"/>
      <color theme="5"/>
      <name val="Calibri"/>
      <family val="2"/>
      <charset val="204"/>
      <scheme val="minor"/>
    </font>
    <font>
      <b/>
      <sz val="13"/>
      <color theme="4" tint="-0.249977111117893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i/>
      <sz val="13"/>
      <color theme="5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6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0" borderId="0" xfId="0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0" fillId="2" borderId="24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3" fontId="1" fillId="0" borderId="21" xfId="0" applyNumberFormat="1" applyFont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Protection="1"/>
    <xf numFmtId="0" fontId="5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0" fillId="0" borderId="0" xfId="0" applyFont="1" applyAlignment="1" applyProtection="1">
      <alignment vertical="center"/>
    </xf>
    <xf numFmtId="44" fontId="0" fillId="0" borderId="17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vertical="center" wrapText="1"/>
    </xf>
    <xf numFmtId="44" fontId="0" fillId="0" borderId="19" xfId="0" applyNumberFormat="1" applyFont="1" applyFill="1" applyBorder="1" applyAlignment="1">
      <alignment horizontal="center" vertical="center" wrapText="1"/>
    </xf>
    <xf numFmtId="44" fontId="0" fillId="0" borderId="2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5" xfId="0" applyFill="1" applyBorder="1" applyAlignment="1">
      <alignment horizontal="left" vertical="center" wrapText="1"/>
    </xf>
    <xf numFmtId="3" fontId="1" fillId="0" borderId="16" xfId="0" applyNumberFormat="1" applyFont="1" applyBorder="1" applyAlignment="1">
      <alignment horizontal="center" vertical="center"/>
    </xf>
    <xf numFmtId="0" fontId="1" fillId="2" borderId="5" xfId="0" applyFont="1" applyFill="1" applyBorder="1" applyAlignment="1" applyProtection="1">
      <alignment vertical="center"/>
    </xf>
    <xf numFmtId="0" fontId="1" fillId="2" borderId="6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15" xfId="0" applyNumberFormat="1" applyFont="1" applyFill="1" applyBorder="1" applyAlignment="1">
      <alignment horizontal="center" vertical="center" wrapText="1"/>
    </xf>
    <xf numFmtId="3" fontId="0" fillId="0" borderId="2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3" fontId="0" fillId="0" borderId="24" xfId="0" applyNumberFormat="1" applyFont="1" applyFill="1" applyBorder="1" applyAlignment="1">
      <alignment horizontal="center" vertical="center" wrapText="1"/>
    </xf>
    <xf numFmtId="44" fontId="0" fillId="0" borderId="29" xfId="0" applyNumberFormat="1" applyFont="1" applyFill="1" applyBorder="1" applyAlignment="1">
      <alignment horizontal="center" vertical="center" wrapText="1"/>
    </xf>
    <xf numFmtId="44" fontId="0" fillId="0" borderId="30" xfId="0" applyNumberFormat="1" applyFont="1" applyFill="1" applyBorder="1" applyAlignment="1">
      <alignment vertical="center" wrapText="1"/>
    </xf>
    <xf numFmtId="44" fontId="0" fillId="0" borderId="14" xfId="0" applyNumberFormat="1" applyFont="1" applyFill="1" applyBorder="1" applyAlignment="1">
      <alignment horizontal="center" vertical="center" wrapText="1"/>
    </xf>
    <xf numFmtId="44" fontId="0" fillId="0" borderId="15" xfId="0" applyNumberFormat="1" applyFont="1" applyFill="1" applyBorder="1" applyAlignment="1">
      <alignment vertical="center" wrapText="1"/>
    </xf>
    <xf numFmtId="44" fontId="0" fillId="0" borderId="15" xfId="0" applyNumberFormat="1" applyFont="1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horizontal="center" vertical="center" wrapText="1"/>
    </xf>
    <xf numFmtId="44" fontId="0" fillId="0" borderId="15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3" fontId="1" fillId="0" borderId="18" xfId="0" applyNumberFormat="1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3" fontId="1" fillId="0" borderId="21" xfId="0" applyNumberFormat="1" applyFont="1" applyFill="1" applyBorder="1" applyAlignment="1">
      <alignment horizontal="center" vertical="center"/>
    </xf>
    <xf numFmtId="44" fontId="0" fillId="0" borderId="14" xfId="0" applyNumberFormat="1" applyFont="1" applyFill="1" applyBorder="1" applyAlignment="1">
      <alignment horizontal="center" vertical="center"/>
    </xf>
    <xf numFmtId="44" fontId="0" fillId="0" borderId="17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3" fontId="1" fillId="0" borderId="31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Fill="1" applyBorder="1" applyAlignment="1">
      <alignment horizontal="left" vertic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left" vertical="center" wrapText="1"/>
    </xf>
    <xf numFmtId="3" fontId="0" fillId="0" borderId="30" xfId="0" applyNumberFormat="1" applyFont="1" applyFill="1" applyBorder="1" applyAlignment="1">
      <alignment horizontal="center" vertical="center" wrapText="1"/>
    </xf>
    <xf numFmtId="44" fontId="0" fillId="0" borderId="26" xfId="0" applyNumberFormat="1" applyFont="1" applyFill="1" applyBorder="1" applyAlignment="1">
      <alignment horizontal="center" vertical="center" wrapText="1"/>
    </xf>
    <xf numFmtId="44" fontId="0" fillId="0" borderId="27" xfId="0" applyNumberFormat="1" applyFont="1" applyFill="1" applyBorder="1" applyAlignment="1">
      <alignment vertical="center" wrapText="1"/>
    </xf>
    <xf numFmtId="3" fontId="0" fillId="0" borderId="27" xfId="0" applyNumberFormat="1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left" vertical="center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vertical="center" wrapText="1"/>
    </xf>
    <xf numFmtId="3" fontId="1" fillId="0" borderId="25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 wrapText="1"/>
    </xf>
    <xf numFmtId="0" fontId="0" fillId="2" borderId="33" xfId="0" applyFill="1" applyBorder="1" applyAlignment="1">
      <alignment vertical="center" wrapText="1"/>
    </xf>
    <xf numFmtId="0" fontId="0" fillId="2" borderId="37" xfId="0" applyFill="1" applyBorder="1" applyAlignment="1">
      <alignment horizontal="center" vertical="center" wrapText="1"/>
    </xf>
    <xf numFmtId="44" fontId="0" fillId="0" borderId="26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Protection="1"/>
    <xf numFmtId="0" fontId="2" fillId="0" borderId="0" xfId="0" applyFont="1" applyBorder="1" applyProtection="1"/>
    <xf numFmtId="165" fontId="12" fillId="0" borderId="0" xfId="0" applyNumberFormat="1" applyFont="1" applyFill="1" applyAlignment="1" applyProtection="1">
      <alignment horizontal="right" vertical="top"/>
    </xf>
    <xf numFmtId="165" fontId="12" fillId="0" borderId="0" xfId="0" applyNumberFormat="1" applyFont="1" applyFill="1" applyAlignment="1" applyProtection="1">
      <alignment vertical="top"/>
    </xf>
    <xf numFmtId="0" fontId="0" fillId="0" borderId="0" xfId="0" applyFill="1" applyProtection="1"/>
    <xf numFmtId="14" fontId="12" fillId="0" borderId="0" xfId="0" applyNumberFormat="1" applyFont="1" applyFill="1" applyAlignment="1" applyProtection="1">
      <alignment vertical="top"/>
    </xf>
    <xf numFmtId="44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2" borderId="38" xfId="0" applyFill="1" applyBorder="1" applyAlignment="1">
      <alignment horizontal="center" vertical="center" wrapText="1"/>
    </xf>
    <xf numFmtId="3" fontId="0" fillId="0" borderId="14" xfId="0" applyNumberFormat="1" applyFont="1" applyFill="1" applyBorder="1" applyAlignment="1">
      <alignment horizontal="center" vertical="center" wrapText="1"/>
    </xf>
    <xf numFmtId="3" fontId="0" fillId="0" borderId="16" xfId="0" applyNumberFormat="1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 wrapText="1"/>
    </xf>
    <xf numFmtId="3" fontId="0" fillId="0" borderId="21" xfId="0" applyNumberFormat="1" applyFont="1" applyFill="1" applyBorder="1" applyAlignment="1">
      <alignment horizontal="center" vertical="center" wrapText="1"/>
    </xf>
    <xf numFmtId="3" fontId="0" fillId="0" borderId="17" xfId="0" applyNumberFormat="1" applyFont="1" applyFill="1" applyBorder="1" applyAlignment="1">
      <alignment horizontal="center" vertical="center" wrapText="1"/>
    </xf>
    <xf numFmtId="3" fontId="0" fillId="0" borderId="18" xfId="0" applyNumberFormat="1" applyFont="1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4" fontId="0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Border="1" applyAlignment="1" applyProtection="1">
      <alignment horizontal="center" vertical="center" wrapText="1"/>
    </xf>
    <xf numFmtId="3" fontId="7" fillId="0" borderId="32" xfId="0" applyNumberFormat="1" applyFont="1" applyFill="1" applyBorder="1" applyAlignment="1">
      <alignment horizontal="center" vertical="center"/>
    </xf>
    <xf numFmtId="44" fontId="0" fillId="0" borderId="20" xfId="0" applyNumberFormat="1" applyFont="1" applyFill="1" applyBorder="1" applyAlignment="1">
      <alignment horizontal="center" vertical="center" wrapText="1"/>
    </xf>
    <xf numFmtId="44" fontId="0" fillId="0" borderId="30" xfId="0" applyNumberFormat="1" applyFont="1" applyFill="1" applyBorder="1" applyAlignment="1">
      <alignment horizontal="center" vertical="center" wrapText="1"/>
    </xf>
    <xf numFmtId="44" fontId="0" fillId="0" borderId="27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3" fontId="0" fillId="0" borderId="23" xfId="0" applyNumberFormat="1" applyFont="1" applyFill="1" applyBorder="1" applyAlignment="1">
      <alignment horizontal="center" vertical="center" wrapText="1"/>
    </xf>
    <xf numFmtId="3" fontId="0" fillId="0" borderId="25" xfId="0" applyNumberFormat="1" applyFont="1" applyFill="1" applyBorder="1" applyAlignment="1">
      <alignment horizontal="center" vertical="center" wrapText="1"/>
    </xf>
    <xf numFmtId="3" fontId="0" fillId="0" borderId="29" xfId="0" applyNumberFormat="1" applyFont="1" applyFill="1" applyBorder="1" applyAlignment="1">
      <alignment horizontal="center" vertical="center" wrapText="1"/>
    </xf>
    <xf numFmtId="3" fontId="0" fillId="0" borderId="31" xfId="0" applyNumberFormat="1" applyFont="1" applyFill="1" applyBorder="1" applyAlignment="1">
      <alignment horizontal="center" vertical="center" wrapText="1"/>
    </xf>
    <xf numFmtId="3" fontId="0" fillId="0" borderId="26" xfId="0" applyNumberFormat="1" applyFont="1" applyFill="1" applyBorder="1" applyAlignment="1">
      <alignment horizontal="center" vertical="center" wrapText="1"/>
    </xf>
    <xf numFmtId="3" fontId="0" fillId="0" borderId="28" xfId="0" applyNumberFormat="1" applyFont="1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2" borderId="35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0" borderId="0" xfId="0" applyBorder="1"/>
    <xf numFmtId="0" fontId="0" fillId="0" borderId="8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2" fillId="0" borderId="9" xfId="0" applyFont="1" applyBorder="1" applyProtection="1"/>
    <xf numFmtId="0" fontId="0" fillId="0" borderId="10" xfId="0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Fill="1" applyBorder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9" xfId="0" applyFill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0" xfId="0" applyFont="1" applyAlignment="1" applyProtection="1">
      <alignment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3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3" fontId="0" fillId="0" borderId="0" xfId="0" applyNumberFormat="1" applyFont="1" applyFill="1" applyAlignment="1" applyProtection="1">
      <alignment horizontal="center" vertical="center"/>
    </xf>
    <xf numFmtId="3" fontId="0" fillId="0" borderId="0" xfId="0" applyNumberFormat="1" applyFont="1" applyFill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3" fontId="0" fillId="0" borderId="0" xfId="0" applyNumberFormat="1" applyFont="1" applyFill="1" applyAlignment="1">
      <alignment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vertical="center"/>
    </xf>
    <xf numFmtId="0" fontId="3" fillId="0" borderId="44" xfId="0" applyFont="1" applyFill="1" applyBorder="1" applyAlignment="1">
      <alignment vertical="center" wrapText="1"/>
    </xf>
    <xf numFmtId="0" fontId="3" fillId="0" borderId="45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vertical="center" wrapText="1"/>
    </xf>
    <xf numFmtId="44" fontId="0" fillId="0" borderId="39" xfId="0" applyNumberFormat="1" applyFont="1" applyFill="1" applyBorder="1" applyAlignment="1">
      <alignment vertical="center" wrapText="1"/>
    </xf>
    <xf numFmtId="44" fontId="0" fillId="0" borderId="40" xfId="0" applyNumberFormat="1" applyFont="1" applyFill="1" applyBorder="1" applyAlignment="1">
      <alignment vertical="center" wrapText="1"/>
    </xf>
    <xf numFmtId="44" fontId="0" fillId="0" borderId="41" xfId="0" applyNumberFormat="1" applyFont="1" applyFill="1" applyBorder="1" applyAlignment="1">
      <alignment vertical="center" wrapText="1"/>
    </xf>
    <xf numFmtId="44" fontId="0" fillId="0" borderId="0" xfId="0" applyNumberFormat="1" applyFont="1" applyFill="1" applyBorder="1" applyAlignment="1">
      <alignment vertical="center" wrapText="1"/>
    </xf>
    <xf numFmtId="3" fontId="0" fillId="0" borderId="0" xfId="0" applyNumberFormat="1" applyFont="1" applyFill="1" applyBorder="1" applyAlignment="1">
      <alignment vertical="center" wrapText="1"/>
    </xf>
    <xf numFmtId="0" fontId="0" fillId="0" borderId="39" xfId="0" applyFont="1" applyFill="1" applyBorder="1" applyAlignment="1">
      <alignment vertical="center" wrapText="1"/>
    </xf>
    <xf numFmtId="0" fontId="0" fillId="0" borderId="40" xfId="0" applyFont="1" applyFill="1" applyBorder="1" applyAlignment="1">
      <alignment vertical="center" wrapText="1"/>
    </xf>
    <xf numFmtId="44" fontId="0" fillId="0" borderId="42" xfId="0" applyNumberFormat="1" applyFont="1" applyFill="1" applyBorder="1" applyAlignment="1">
      <alignment horizontal="center" vertical="center" wrapText="1"/>
    </xf>
    <xf numFmtId="44" fontId="0" fillId="0" borderId="34" xfId="0" applyNumberFormat="1" applyFont="1" applyFill="1" applyBorder="1" applyAlignment="1">
      <alignment vertical="center" wrapText="1"/>
    </xf>
    <xf numFmtId="44" fontId="0" fillId="0" borderId="34" xfId="0" applyNumberFormat="1" applyFont="1" applyFill="1" applyBorder="1" applyAlignment="1">
      <alignment horizontal="center" vertical="center" wrapText="1"/>
    </xf>
    <xf numFmtId="3" fontId="0" fillId="0" borderId="34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7" xfId="0" applyFont="1" applyFill="1" applyBorder="1" applyAlignment="1">
      <alignment vertical="center" wrapText="1"/>
    </xf>
    <xf numFmtId="0" fontId="0" fillId="0" borderId="48" xfId="0" applyFont="1" applyFill="1" applyBorder="1" applyAlignment="1">
      <alignment vertical="center" wrapText="1"/>
    </xf>
    <xf numFmtId="44" fontId="0" fillId="0" borderId="38" xfId="0" applyNumberFormat="1" applyFont="1" applyFill="1" applyBorder="1" applyAlignment="1">
      <alignment horizontal="center" vertical="center" wrapText="1"/>
    </xf>
    <xf numFmtId="44" fontId="0" fillId="0" borderId="33" xfId="0" applyNumberFormat="1" applyFont="1" applyFill="1" applyBorder="1" applyAlignment="1">
      <alignment vertical="center" wrapText="1"/>
    </xf>
    <xf numFmtId="44" fontId="0" fillId="0" borderId="33" xfId="0" applyNumberFormat="1" applyFont="1" applyFill="1" applyBorder="1" applyAlignment="1">
      <alignment horizontal="center" vertical="center" wrapText="1"/>
    </xf>
    <xf numFmtId="3" fontId="0" fillId="0" borderId="33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Fill="1" applyAlignment="1">
      <alignment horizontal="left" vertical="center"/>
    </xf>
    <xf numFmtId="0" fontId="0" fillId="0" borderId="33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0" fillId="0" borderId="8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horizontal="left" vertical="center"/>
    </xf>
    <xf numFmtId="0" fontId="0" fillId="0" borderId="10" xfId="0" applyFont="1" applyBorder="1" applyAlignment="1" applyProtection="1">
      <alignment horizontal="left" vertical="center"/>
    </xf>
    <xf numFmtId="0" fontId="0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9" xfId="0" applyFont="1" applyBorder="1" applyAlignment="1" applyProtection="1">
      <alignment horizontal="left" vertical="center" wrapText="1"/>
    </xf>
    <xf numFmtId="0" fontId="0" fillId="0" borderId="8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9" xfId="0" applyFont="1" applyBorder="1" applyAlignment="1" applyProtection="1">
      <alignment vertical="center" wrapText="1"/>
    </xf>
    <xf numFmtId="165" fontId="12" fillId="0" borderId="0" xfId="0" applyNumberFormat="1" applyFont="1" applyFill="1" applyAlignment="1" applyProtection="1">
      <alignment horizontal="right" vertical="top"/>
    </xf>
    <xf numFmtId="0" fontId="0" fillId="0" borderId="5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3" fontId="1" fillId="0" borderId="31" xfId="0" applyNumberFormat="1" applyFont="1" applyBorder="1" applyAlignment="1">
      <alignment horizontal="center" vertical="center"/>
    </xf>
    <xf numFmtId="3" fontId="1" fillId="0" borderId="43" xfId="0" applyNumberFormat="1" applyFont="1" applyBorder="1" applyAlignment="1">
      <alignment horizontal="center" vertical="center"/>
    </xf>
    <xf numFmtId="3" fontId="1" fillId="0" borderId="37" xfId="0" applyNumberFormat="1" applyFont="1" applyBorder="1" applyAlignment="1">
      <alignment horizontal="center" vertical="center"/>
    </xf>
    <xf numFmtId="3" fontId="1" fillId="0" borderId="36" xfId="0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4" fontId="0" fillId="2" borderId="17" xfId="0" applyNumberFormat="1" applyFont="1" applyFill="1" applyBorder="1" applyAlignment="1">
      <alignment horizontal="center" vertical="center"/>
    </xf>
    <xf numFmtId="44" fontId="0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51" xfId="0" applyFont="1" applyFill="1" applyBorder="1" applyAlignment="1" applyProtection="1">
      <alignment horizontal="center" vertical="center" wrapText="1"/>
    </xf>
    <xf numFmtId="0" fontId="7" fillId="0" borderId="5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3" fontId="16" fillId="0" borderId="9" xfId="0" applyNumberFormat="1" applyFont="1" applyFill="1" applyBorder="1" applyAlignment="1">
      <alignment horizontal="center" vertical="center" wrapText="1"/>
    </xf>
    <xf numFmtId="0" fontId="0" fillId="2" borderId="51" xfId="0" applyFont="1" applyFill="1" applyBorder="1" applyAlignment="1">
      <alignment horizontal="center" vertical="center" wrapText="1"/>
    </xf>
    <xf numFmtId="0" fontId="0" fillId="2" borderId="58" xfId="0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3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 applyProtection="1">
      <alignment horizontal="center" vertical="center" wrapText="1"/>
    </xf>
    <xf numFmtId="0" fontId="15" fillId="0" borderId="58" xfId="0" applyFont="1" applyFill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 vertical="center" wrapText="1"/>
    </xf>
    <xf numFmtId="0" fontId="15" fillId="2" borderId="18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0" xfId="0" applyFont="1" applyFill="1" applyBorder="1" applyAlignment="1" applyProtection="1">
      <alignment horizontal="center" vertical="center" wrapText="1"/>
    </xf>
    <xf numFmtId="3" fontId="15" fillId="0" borderId="20" xfId="0" applyNumberFormat="1" applyFont="1" applyFill="1" applyBorder="1" applyAlignment="1">
      <alignment horizontal="center" vertical="center"/>
    </xf>
    <xf numFmtId="3" fontId="15" fillId="0" borderId="2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18" xfId="0" applyFont="1" applyFill="1" applyBorder="1" applyAlignment="1" applyProtection="1">
      <alignment horizontal="center" wrapText="1"/>
    </xf>
    <xf numFmtId="0" fontId="0" fillId="0" borderId="54" xfId="0" applyFill="1" applyBorder="1" applyAlignment="1">
      <alignment horizontal="center" vertical="center" wrapText="1"/>
    </xf>
    <xf numFmtId="0" fontId="0" fillId="0" borderId="53" xfId="0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30" xfId="0" applyFont="1" applyFill="1" applyBorder="1" applyAlignment="1" applyProtection="1">
      <alignment horizontal="center" vertical="center" wrapText="1"/>
    </xf>
    <xf numFmtId="3" fontId="15" fillId="0" borderId="30" xfId="0" applyNumberFormat="1" applyFont="1" applyFill="1" applyBorder="1" applyAlignment="1">
      <alignment horizontal="center" vertical="center"/>
    </xf>
    <xf numFmtId="3" fontId="15" fillId="0" borderId="3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3" fontId="16" fillId="2" borderId="1" xfId="0" applyNumberFormat="1" applyFont="1" applyFill="1" applyBorder="1" applyAlignment="1">
      <alignment horizontal="center" vertical="center" wrapText="1"/>
    </xf>
    <xf numFmtId="3" fontId="16" fillId="2" borderId="18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3" fontId="18" fillId="0" borderId="18" xfId="0" applyNumberFormat="1" applyFont="1" applyFill="1" applyBorder="1" applyAlignment="1">
      <alignment horizontal="center" vertical="center" wrapText="1"/>
    </xf>
    <xf numFmtId="44" fontId="18" fillId="0" borderId="41" xfId="0" applyNumberFormat="1" applyFont="1" applyFill="1" applyBorder="1" applyAlignment="1">
      <alignment vertical="center" wrapText="1"/>
    </xf>
    <xf numFmtId="0" fontId="18" fillId="0" borderId="41" xfId="0" applyFont="1" applyFill="1" applyBorder="1" applyAlignment="1">
      <alignment vertical="center" wrapText="1"/>
    </xf>
    <xf numFmtId="3" fontId="18" fillId="0" borderId="31" xfId="0" applyNumberFormat="1" applyFont="1" applyFill="1" applyBorder="1" applyAlignment="1">
      <alignment horizontal="center" vertical="center" wrapText="1"/>
    </xf>
    <xf numFmtId="3" fontId="18" fillId="0" borderId="16" xfId="0" applyNumberFormat="1" applyFont="1" applyFill="1" applyBorder="1" applyAlignment="1">
      <alignment horizontal="center" vertical="center" wrapText="1"/>
    </xf>
    <xf numFmtId="3" fontId="18" fillId="0" borderId="21" xfId="0" applyNumberFormat="1" applyFont="1" applyFill="1" applyBorder="1" applyAlignment="1">
      <alignment horizontal="center" vertical="center" wrapText="1"/>
    </xf>
    <xf numFmtId="3" fontId="18" fillId="0" borderId="43" xfId="0" applyNumberFormat="1" applyFont="1" applyFill="1" applyBorder="1" applyAlignment="1">
      <alignment horizontal="center" vertical="center" wrapText="1"/>
    </xf>
    <xf numFmtId="3" fontId="18" fillId="0" borderId="28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8" fillId="0" borderId="0" xfId="0" applyFont="1" applyFill="1" applyAlignment="1">
      <alignment horizontal="center" vertical="center"/>
    </xf>
    <xf numFmtId="3" fontId="18" fillId="0" borderId="37" xfId="0" applyNumberFormat="1" applyFont="1" applyFill="1" applyBorder="1" applyAlignment="1">
      <alignment horizontal="center" vertical="center" wrapText="1"/>
    </xf>
    <xf numFmtId="0" fontId="18" fillId="0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emf"/><Relationship Id="rId26" Type="http://schemas.openxmlformats.org/officeDocument/2006/relationships/image" Target="../media/image34.emf"/><Relationship Id="rId3" Type="http://schemas.openxmlformats.org/officeDocument/2006/relationships/image" Target="../media/image11.emf"/><Relationship Id="rId21" Type="http://schemas.openxmlformats.org/officeDocument/2006/relationships/image" Target="../media/image29.emf"/><Relationship Id="rId7" Type="http://schemas.openxmlformats.org/officeDocument/2006/relationships/image" Target="../media/image15.emf"/><Relationship Id="rId12" Type="http://schemas.openxmlformats.org/officeDocument/2006/relationships/image" Target="../media/image20.emf"/><Relationship Id="rId17" Type="http://schemas.openxmlformats.org/officeDocument/2006/relationships/image" Target="../media/image25.emf"/><Relationship Id="rId25" Type="http://schemas.openxmlformats.org/officeDocument/2006/relationships/image" Target="../media/image33.emf"/><Relationship Id="rId2" Type="http://schemas.openxmlformats.org/officeDocument/2006/relationships/image" Target="../media/image10.emf"/><Relationship Id="rId16" Type="http://schemas.openxmlformats.org/officeDocument/2006/relationships/image" Target="../media/image24.emf"/><Relationship Id="rId20" Type="http://schemas.openxmlformats.org/officeDocument/2006/relationships/image" Target="../media/image28.emf"/><Relationship Id="rId29" Type="http://schemas.openxmlformats.org/officeDocument/2006/relationships/image" Target="../media/image37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11" Type="http://schemas.openxmlformats.org/officeDocument/2006/relationships/image" Target="../media/image19.emf"/><Relationship Id="rId24" Type="http://schemas.openxmlformats.org/officeDocument/2006/relationships/image" Target="../media/image32.emf"/><Relationship Id="rId5" Type="http://schemas.openxmlformats.org/officeDocument/2006/relationships/image" Target="../media/image13.emf"/><Relationship Id="rId15" Type="http://schemas.openxmlformats.org/officeDocument/2006/relationships/image" Target="../media/image23.emf"/><Relationship Id="rId23" Type="http://schemas.openxmlformats.org/officeDocument/2006/relationships/image" Target="../media/image31.emf"/><Relationship Id="rId28" Type="http://schemas.openxmlformats.org/officeDocument/2006/relationships/image" Target="../media/image36.emf"/><Relationship Id="rId10" Type="http://schemas.openxmlformats.org/officeDocument/2006/relationships/image" Target="../media/image18.emf"/><Relationship Id="rId19" Type="http://schemas.openxmlformats.org/officeDocument/2006/relationships/image" Target="../media/image27.emf"/><Relationship Id="rId4" Type="http://schemas.openxmlformats.org/officeDocument/2006/relationships/image" Target="../media/image12.emf"/><Relationship Id="rId9" Type="http://schemas.openxmlformats.org/officeDocument/2006/relationships/image" Target="../media/image17.emf"/><Relationship Id="rId14" Type="http://schemas.openxmlformats.org/officeDocument/2006/relationships/image" Target="../media/image22.emf"/><Relationship Id="rId22" Type="http://schemas.openxmlformats.org/officeDocument/2006/relationships/image" Target="../media/image30.emf"/><Relationship Id="rId27" Type="http://schemas.openxmlformats.org/officeDocument/2006/relationships/image" Target="../media/image3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emf"/><Relationship Id="rId26" Type="http://schemas.openxmlformats.org/officeDocument/2006/relationships/image" Target="../media/image34.emf"/><Relationship Id="rId3" Type="http://schemas.openxmlformats.org/officeDocument/2006/relationships/image" Target="../media/image11.emf"/><Relationship Id="rId21" Type="http://schemas.openxmlformats.org/officeDocument/2006/relationships/image" Target="../media/image29.emf"/><Relationship Id="rId7" Type="http://schemas.openxmlformats.org/officeDocument/2006/relationships/image" Target="../media/image15.emf"/><Relationship Id="rId12" Type="http://schemas.openxmlformats.org/officeDocument/2006/relationships/image" Target="../media/image20.emf"/><Relationship Id="rId17" Type="http://schemas.openxmlformats.org/officeDocument/2006/relationships/image" Target="../media/image25.emf"/><Relationship Id="rId25" Type="http://schemas.openxmlformats.org/officeDocument/2006/relationships/image" Target="../media/image33.emf"/><Relationship Id="rId2" Type="http://schemas.openxmlformats.org/officeDocument/2006/relationships/image" Target="../media/image10.emf"/><Relationship Id="rId16" Type="http://schemas.openxmlformats.org/officeDocument/2006/relationships/image" Target="../media/image24.emf"/><Relationship Id="rId20" Type="http://schemas.openxmlformats.org/officeDocument/2006/relationships/image" Target="../media/image28.emf"/><Relationship Id="rId29" Type="http://schemas.openxmlformats.org/officeDocument/2006/relationships/image" Target="../media/image37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11" Type="http://schemas.openxmlformats.org/officeDocument/2006/relationships/image" Target="../media/image19.emf"/><Relationship Id="rId24" Type="http://schemas.openxmlformats.org/officeDocument/2006/relationships/image" Target="../media/image32.emf"/><Relationship Id="rId5" Type="http://schemas.openxmlformats.org/officeDocument/2006/relationships/image" Target="../media/image13.emf"/><Relationship Id="rId15" Type="http://schemas.openxmlformats.org/officeDocument/2006/relationships/image" Target="../media/image23.emf"/><Relationship Id="rId23" Type="http://schemas.openxmlformats.org/officeDocument/2006/relationships/image" Target="../media/image31.emf"/><Relationship Id="rId28" Type="http://schemas.openxmlformats.org/officeDocument/2006/relationships/image" Target="../media/image36.emf"/><Relationship Id="rId10" Type="http://schemas.openxmlformats.org/officeDocument/2006/relationships/image" Target="../media/image18.emf"/><Relationship Id="rId19" Type="http://schemas.openxmlformats.org/officeDocument/2006/relationships/image" Target="../media/image27.emf"/><Relationship Id="rId4" Type="http://schemas.openxmlformats.org/officeDocument/2006/relationships/image" Target="../media/image12.emf"/><Relationship Id="rId9" Type="http://schemas.openxmlformats.org/officeDocument/2006/relationships/image" Target="../media/image17.emf"/><Relationship Id="rId14" Type="http://schemas.openxmlformats.org/officeDocument/2006/relationships/image" Target="../media/image22.emf"/><Relationship Id="rId22" Type="http://schemas.openxmlformats.org/officeDocument/2006/relationships/image" Target="../media/image30.emf"/><Relationship Id="rId27" Type="http://schemas.openxmlformats.org/officeDocument/2006/relationships/image" Target="../media/image35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.emf"/><Relationship Id="rId13" Type="http://schemas.openxmlformats.org/officeDocument/2006/relationships/image" Target="../media/image50.emf"/><Relationship Id="rId3" Type="http://schemas.openxmlformats.org/officeDocument/2006/relationships/image" Target="../media/image40.emf"/><Relationship Id="rId7" Type="http://schemas.openxmlformats.org/officeDocument/2006/relationships/image" Target="../media/image44.emf"/><Relationship Id="rId12" Type="http://schemas.openxmlformats.org/officeDocument/2006/relationships/image" Target="../media/image49.emf"/><Relationship Id="rId2" Type="http://schemas.openxmlformats.org/officeDocument/2006/relationships/image" Target="../media/image39.emf"/><Relationship Id="rId16" Type="http://schemas.openxmlformats.org/officeDocument/2006/relationships/image" Target="../media/image53.emf"/><Relationship Id="rId1" Type="http://schemas.openxmlformats.org/officeDocument/2006/relationships/image" Target="../media/image38.emf"/><Relationship Id="rId6" Type="http://schemas.openxmlformats.org/officeDocument/2006/relationships/image" Target="../media/image43.emf"/><Relationship Id="rId11" Type="http://schemas.openxmlformats.org/officeDocument/2006/relationships/image" Target="../media/image48.emf"/><Relationship Id="rId5" Type="http://schemas.openxmlformats.org/officeDocument/2006/relationships/image" Target="../media/image42.emf"/><Relationship Id="rId15" Type="http://schemas.openxmlformats.org/officeDocument/2006/relationships/image" Target="../media/image52.emf"/><Relationship Id="rId10" Type="http://schemas.openxmlformats.org/officeDocument/2006/relationships/image" Target="../media/image47.emf"/><Relationship Id="rId4" Type="http://schemas.openxmlformats.org/officeDocument/2006/relationships/image" Target="../media/image41.emf"/><Relationship Id="rId9" Type="http://schemas.openxmlformats.org/officeDocument/2006/relationships/image" Target="../media/image46.emf"/><Relationship Id="rId14" Type="http://schemas.openxmlformats.org/officeDocument/2006/relationships/image" Target="../media/image51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37.emf"/><Relationship Id="rId18" Type="http://schemas.openxmlformats.org/officeDocument/2006/relationships/image" Target="../media/image22.emf"/><Relationship Id="rId26" Type="http://schemas.openxmlformats.org/officeDocument/2006/relationships/image" Target="../media/image32.emf"/><Relationship Id="rId3" Type="http://schemas.openxmlformats.org/officeDocument/2006/relationships/image" Target="../media/image3.emf"/><Relationship Id="rId21" Type="http://schemas.openxmlformats.org/officeDocument/2006/relationships/image" Target="../media/image26.emf"/><Relationship Id="rId34" Type="http://schemas.openxmlformats.org/officeDocument/2006/relationships/image" Target="../media/image52.emf"/><Relationship Id="rId7" Type="http://schemas.openxmlformats.org/officeDocument/2006/relationships/image" Target="../media/image8.emf"/><Relationship Id="rId12" Type="http://schemas.openxmlformats.org/officeDocument/2006/relationships/image" Target="../media/image17.emf"/><Relationship Id="rId17" Type="http://schemas.openxmlformats.org/officeDocument/2006/relationships/image" Target="../media/image21.emf"/><Relationship Id="rId25" Type="http://schemas.openxmlformats.org/officeDocument/2006/relationships/image" Target="../media/image31.emf"/><Relationship Id="rId33" Type="http://schemas.openxmlformats.org/officeDocument/2006/relationships/image" Target="../media/image51.emf"/><Relationship Id="rId2" Type="http://schemas.openxmlformats.org/officeDocument/2006/relationships/image" Target="../media/image1.emf"/><Relationship Id="rId16" Type="http://schemas.openxmlformats.org/officeDocument/2006/relationships/image" Target="../media/image20.emf"/><Relationship Id="rId20" Type="http://schemas.openxmlformats.org/officeDocument/2006/relationships/image" Target="../media/image29.emf"/><Relationship Id="rId29" Type="http://schemas.openxmlformats.org/officeDocument/2006/relationships/image" Target="../media/image36.emf"/><Relationship Id="rId1" Type="http://schemas.openxmlformats.org/officeDocument/2006/relationships/image" Target="../media/image4.emf"/><Relationship Id="rId6" Type="http://schemas.openxmlformats.org/officeDocument/2006/relationships/image" Target="../media/image5.emf"/><Relationship Id="rId11" Type="http://schemas.openxmlformats.org/officeDocument/2006/relationships/image" Target="../media/image25.emf"/><Relationship Id="rId24" Type="http://schemas.openxmlformats.org/officeDocument/2006/relationships/image" Target="../media/image30.emf"/><Relationship Id="rId32" Type="http://schemas.openxmlformats.org/officeDocument/2006/relationships/image" Target="../media/image40.emf"/><Relationship Id="rId37" Type="http://schemas.openxmlformats.org/officeDocument/2006/relationships/image" Target="../media/image16.emf"/><Relationship Id="rId5" Type="http://schemas.openxmlformats.org/officeDocument/2006/relationships/image" Target="../media/image6.emf"/><Relationship Id="rId15" Type="http://schemas.openxmlformats.org/officeDocument/2006/relationships/image" Target="../media/image19.emf"/><Relationship Id="rId23" Type="http://schemas.openxmlformats.org/officeDocument/2006/relationships/image" Target="../media/image28.emf"/><Relationship Id="rId28" Type="http://schemas.openxmlformats.org/officeDocument/2006/relationships/image" Target="../media/image34.emf"/><Relationship Id="rId36" Type="http://schemas.openxmlformats.org/officeDocument/2006/relationships/image" Target="../media/image15.emf"/><Relationship Id="rId10" Type="http://schemas.openxmlformats.org/officeDocument/2006/relationships/image" Target="../media/image11.emf"/><Relationship Id="rId19" Type="http://schemas.openxmlformats.org/officeDocument/2006/relationships/image" Target="../media/image23.emf"/><Relationship Id="rId31" Type="http://schemas.openxmlformats.org/officeDocument/2006/relationships/image" Target="../media/image39.emf"/><Relationship Id="rId4" Type="http://schemas.openxmlformats.org/officeDocument/2006/relationships/image" Target="../media/image2.emf"/><Relationship Id="rId9" Type="http://schemas.openxmlformats.org/officeDocument/2006/relationships/image" Target="../media/image9.emf"/><Relationship Id="rId14" Type="http://schemas.openxmlformats.org/officeDocument/2006/relationships/image" Target="../media/image18.emf"/><Relationship Id="rId22" Type="http://schemas.openxmlformats.org/officeDocument/2006/relationships/image" Target="../media/image27.emf"/><Relationship Id="rId27" Type="http://schemas.openxmlformats.org/officeDocument/2006/relationships/image" Target="../media/image33.emf"/><Relationship Id="rId30" Type="http://schemas.openxmlformats.org/officeDocument/2006/relationships/image" Target="../media/image38.emf"/><Relationship Id="rId35" Type="http://schemas.openxmlformats.org/officeDocument/2006/relationships/image" Target="../media/image5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92848</xdr:colOff>
      <xdr:row>34</xdr:row>
      <xdr:rowOff>121778</xdr:rowOff>
    </xdr:from>
    <xdr:to>
      <xdr:col>3</xdr:col>
      <xdr:colOff>981076</xdr:colOff>
      <xdr:row>36</xdr:row>
      <xdr:rowOff>185126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6273" y="5208128"/>
          <a:ext cx="888228" cy="711048"/>
        </a:xfrm>
        <a:prstGeom prst="rect">
          <a:avLst/>
        </a:prstGeom>
      </xdr:spPr>
    </xdr:pic>
    <xdr:clientData/>
  </xdr:twoCellAnchor>
  <xdr:twoCellAnchor editAs="oneCell">
    <xdr:from>
      <xdr:col>3</xdr:col>
      <xdr:colOff>102832</xdr:colOff>
      <xdr:row>30</xdr:row>
      <xdr:rowOff>171450</xdr:rowOff>
    </xdr:from>
    <xdr:to>
      <xdr:col>3</xdr:col>
      <xdr:colOff>1004692</xdr:colOff>
      <xdr:row>32</xdr:row>
      <xdr:rowOff>196508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6257" y="4029075"/>
          <a:ext cx="901860" cy="672758"/>
        </a:xfrm>
        <a:prstGeom prst="rect">
          <a:avLst/>
        </a:prstGeom>
      </xdr:spPr>
    </xdr:pic>
    <xdr:clientData/>
  </xdr:twoCellAnchor>
  <xdr:twoCellAnchor editAs="oneCell">
    <xdr:from>
      <xdr:col>3</xdr:col>
      <xdr:colOff>62302</xdr:colOff>
      <xdr:row>38</xdr:row>
      <xdr:rowOff>69137</xdr:rowOff>
    </xdr:from>
    <xdr:to>
      <xdr:col>3</xdr:col>
      <xdr:colOff>1047749</xdr:colOff>
      <xdr:row>38</xdr:row>
      <xdr:rowOff>706171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5727" y="7127162"/>
          <a:ext cx="985447" cy="637034"/>
        </a:xfrm>
        <a:prstGeom prst="rect">
          <a:avLst/>
        </a:prstGeom>
      </xdr:spPr>
    </xdr:pic>
    <xdr:clientData/>
  </xdr:twoCellAnchor>
  <xdr:twoCellAnchor editAs="oneCell">
    <xdr:from>
      <xdr:col>3</xdr:col>
      <xdr:colOff>35604</xdr:colOff>
      <xdr:row>26</xdr:row>
      <xdr:rowOff>149509</xdr:rowOff>
    </xdr:from>
    <xdr:to>
      <xdr:col>3</xdr:col>
      <xdr:colOff>1038226</xdr:colOff>
      <xdr:row>28</xdr:row>
      <xdr:rowOff>224975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9029" y="2778409"/>
          <a:ext cx="1002622" cy="7231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21</xdr:row>
      <xdr:rowOff>273352</xdr:rowOff>
    </xdr:from>
    <xdr:to>
      <xdr:col>3</xdr:col>
      <xdr:colOff>733425</xdr:colOff>
      <xdr:row>21</xdr:row>
      <xdr:rowOff>304800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5124450" y="3711877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21</xdr:row>
      <xdr:rowOff>368602</xdr:rowOff>
    </xdr:from>
    <xdr:to>
      <xdr:col>3</xdr:col>
      <xdr:colOff>733425</xdr:colOff>
      <xdr:row>21</xdr:row>
      <xdr:rowOff>400050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5124450" y="3807127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21</xdr:row>
      <xdr:rowOff>454327</xdr:rowOff>
    </xdr:from>
    <xdr:to>
      <xdr:col>3</xdr:col>
      <xdr:colOff>733425</xdr:colOff>
      <xdr:row>21</xdr:row>
      <xdr:rowOff>485775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5124450" y="3892852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733425</xdr:colOff>
      <xdr:row>23</xdr:row>
      <xdr:rowOff>282877</xdr:rowOff>
    </xdr:from>
    <xdr:to>
      <xdr:col>3</xdr:col>
      <xdr:colOff>885825</xdr:colOff>
      <xdr:row>23</xdr:row>
      <xdr:rowOff>314325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5276850" y="5340652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733425</xdr:colOff>
      <xdr:row>23</xdr:row>
      <xdr:rowOff>378127</xdr:rowOff>
    </xdr:from>
    <xdr:to>
      <xdr:col>3</xdr:col>
      <xdr:colOff>885825</xdr:colOff>
      <xdr:row>23</xdr:row>
      <xdr:rowOff>409575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5276850" y="5435902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733425</xdr:colOff>
      <xdr:row>23</xdr:row>
      <xdr:rowOff>463852</xdr:rowOff>
    </xdr:from>
    <xdr:to>
      <xdr:col>3</xdr:col>
      <xdr:colOff>885825</xdr:colOff>
      <xdr:row>23</xdr:row>
      <xdr:rowOff>495300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V="1">
          <a:off x="5276850" y="5521627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154341</xdr:colOff>
      <xdr:row>22</xdr:row>
      <xdr:rowOff>57472</xdr:rowOff>
    </xdr:from>
    <xdr:to>
      <xdr:col>3</xdr:col>
      <xdr:colOff>1033029</xdr:colOff>
      <xdr:row>22</xdr:row>
      <xdr:rowOff>777472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7766" y="4496122"/>
          <a:ext cx="878688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102375</xdr:colOff>
      <xdr:row>23</xdr:row>
      <xdr:rowOff>55071</xdr:rowOff>
    </xdr:from>
    <xdr:to>
      <xdr:col>3</xdr:col>
      <xdr:colOff>981063</xdr:colOff>
      <xdr:row>23</xdr:row>
      <xdr:rowOff>775071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5800" y="5303346"/>
          <a:ext cx="878688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306948</xdr:colOff>
      <xdr:row>20</xdr:row>
      <xdr:rowOff>64796</xdr:rowOff>
    </xdr:from>
    <xdr:to>
      <xdr:col>3</xdr:col>
      <xdr:colOff>842299</xdr:colOff>
      <xdr:row>20</xdr:row>
      <xdr:rowOff>728133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0373" y="2884196"/>
          <a:ext cx="535351" cy="663337"/>
        </a:xfrm>
        <a:prstGeom prst="rect">
          <a:avLst/>
        </a:prstGeom>
      </xdr:spPr>
    </xdr:pic>
    <xdr:clientData/>
  </xdr:twoCellAnchor>
  <xdr:twoCellAnchor editAs="oneCell">
    <xdr:from>
      <xdr:col>3</xdr:col>
      <xdr:colOff>275973</xdr:colOff>
      <xdr:row>21</xdr:row>
      <xdr:rowOff>90971</xdr:rowOff>
    </xdr:from>
    <xdr:to>
      <xdr:col>3</xdr:col>
      <xdr:colOff>811324</xdr:colOff>
      <xdr:row>21</xdr:row>
      <xdr:rowOff>754308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398" y="3719996"/>
          <a:ext cx="535351" cy="6633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193893</xdr:colOff>
      <xdr:row>17</xdr:row>
      <xdr:rowOff>79325</xdr:rowOff>
    </xdr:from>
    <xdr:to>
      <xdr:col>3</xdr:col>
      <xdr:colOff>476250</xdr:colOff>
      <xdr:row>17</xdr:row>
      <xdr:rowOff>871325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9243" y="2479625"/>
          <a:ext cx="28235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616501</xdr:colOff>
      <xdr:row>17</xdr:row>
      <xdr:rowOff>77489</xdr:rowOff>
    </xdr:from>
    <xdr:to>
      <xdr:col>3</xdr:col>
      <xdr:colOff>894808</xdr:colOff>
      <xdr:row>17</xdr:row>
      <xdr:rowOff>869489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2477789"/>
          <a:ext cx="27830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130756</xdr:colOff>
      <xdr:row>20</xdr:row>
      <xdr:rowOff>63208</xdr:rowOff>
    </xdr:from>
    <xdr:to>
      <xdr:col>3</xdr:col>
      <xdr:colOff>476250</xdr:colOff>
      <xdr:row>20</xdr:row>
      <xdr:rowOff>855208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106" y="4406608"/>
          <a:ext cx="345494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616501</xdr:colOff>
      <xdr:row>20</xdr:row>
      <xdr:rowOff>80417</xdr:rowOff>
    </xdr:from>
    <xdr:to>
      <xdr:col>3</xdr:col>
      <xdr:colOff>958237</xdr:colOff>
      <xdr:row>20</xdr:row>
      <xdr:rowOff>872417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4423817"/>
          <a:ext cx="34173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131228</xdr:colOff>
      <xdr:row>21</xdr:row>
      <xdr:rowOff>125297</xdr:rowOff>
    </xdr:from>
    <xdr:to>
      <xdr:col>3</xdr:col>
      <xdr:colOff>476250</xdr:colOff>
      <xdr:row>21</xdr:row>
      <xdr:rowOff>917297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578" y="5402147"/>
          <a:ext cx="345022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616501</xdr:colOff>
      <xdr:row>21</xdr:row>
      <xdr:rowOff>85921</xdr:rowOff>
    </xdr:from>
    <xdr:to>
      <xdr:col>3</xdr:col>
      <xdr:colOff>958637</xdr:colOff>
      <xdr:row>21</xdr:row>
      <xdr:rowOff>877921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5362771"/>
          <a:ext cx="34213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392151</xdr:colOff>
      <xdr:row>23</xdr:row>
      <xdr:rowOff>73709</xdr:rowOff>
    </xdr:from>
    <xdr:to>
      <xdr:col>3</xdr:col>
      <xdr:colOff>733699</xdr:colOff>
      <xdr:row>23</xdr:row>
      <xdr:rowOff>865709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7501" y="6541184"/>
          <a:ext cx="34154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292213</xdr:colOff>
      <xdr:row>24</xdr:row>
      <xdr:rowOff>65194</xdr:rowOff>
    </xdr:from>
    <xdr:to>
      <xdr:col>3</xdr:col>
      <xdr:colOff>798321</xdr:colOff>
      <xdr:row>24</xdr:row>
      <xdr:rowOff>857194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7563" y="7466119"/>
          <a:ext cx="50610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372593</xdr:colOff>
      <xdr:row>28</xdr:row>
      <xdr:rowOff>80482</xdr:rowOff>
    </xdr:from>
    <xdr:to>
      <xdr:col>3</xdr:col>
      <xdr:colOff>718565</xdr:colOff>
      <xdr:row>28</xdr:row>
      <xdr:rowOff>872482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7943" y="9605482"/>
          <a:ext cx="345972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289879</xdr:colOff>
      <xdr:row>32</xdr:row>
      <xdr:rowOff>65101</xdr:rowOff>
    </xdr:from>
    <xdr:to>
      <xdr:col>3</xdr:col>
      <xdr:colOff>801279</xdr:colOff>
      <xdr:row>32</xdr:row>
      <xdr:rowOff>857101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229" y="12390451"/>
          <a:ext cx="511400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209476</xdr:colOff>
      <xdr:row>37</xdr:row>
      <xdr:rowOff>66673</xdr:rowOff>
    </xdr:from>
    <xdr:to>
      <xdr:col>3</xdr:col>
      <xdr:colOff>881683</xdr:colOff>
      <xdr:row>37</xdr:row>
      <xdr:rowOff>858673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826" y="15154273"/>
          <a:ext cx="67220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434996</xdr:colOff>
      <xdr:row>49</xdr:row>
      <xdr:rowOff>67960</xdr:rowOff>
    </xdr:from>
    <xdr:to>
      <xdr:col>3</xdr:col>
      <xdr:colOff>656162</xdr:colOff>
      <xdr:row>49</xdr:row>
      <xdr:rowOff>773933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0346" y="20318110"/>
          <a:ext cx="221166" cy="705973"/>
        </a:xfrm>
        <a:prstGeom prst="rect">
          <a:avLst/>
        </a:prstGeom>
      </xdr:spPr>
    </xdr:pic>
    <xdr:clientData/>
  </xdr:twoCellAnchor>
  <xdr:twoCellAnchor editAs="oneCell">
    <xdr:from>
      <xdr:col>3</xdr:col>
      <xdr:colOff>388752</xdr:colOff>
      <xdr:row>52</xdr:row>
      <xdr:rowOff>99306</xdr:rowOff>
    </xdr:from>
    <xdr:to>
      <xdr:col>3</xdr:col>
      <xdr:colOff>702406</xdr:colOff>
      <xdr:row>53</xdr:row>
      <xdr:rowOff>356984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4102" y="22044906"/>
          <a:ext cx="313654" cy="657728"/>
        </a:xfrm>
        <a:prstGeom prst="rect">
          <a:avLst/>
        </a:prstGeom>
      </xdr:spPr>
    </xdr:pic>
    <xdr:clientData/>
  </xdr:twoCellAnchor>
  <xdr:twoCellAnchor editAs="oneCell">
    <xdr:from>
      <xdr:col>3</xdr:col>
      <xdr:colOff>388752</xdr:colOff>
      <xdr:row>54</xdr:row>
      <xdr:rowOff>77856</xdr:rowOff>
    </xdr:from>
    <xdr:to>
      <xdr:col>3</xdr:col>
      <xdr:colOff>702406</xdr:colOff>
      <xdr:row>55</xdr:row>
      <xdr:rowOff>335534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4102" y="22823556"/>
          <a:ext cx="313654" cy="657728"/>
        </a:xfrm>
        <a:prstGeom prst="rect">
          <a:avLst/>
        </a:prstGeom>
      </xdr:spPr>
    </xdr:pic>
    <xdr:clientData/>
  </xdr:twoCellAnchor>
  <xdr:twoCellAnchor editAs="oneCell">
    <xdr:from>
      <xdr:col>3</xdr:col>
      <xdr:colOff>322001</xdr:colOff>
      <xdr:row>64</xdr:row>
      <xdr:rowOff>166134</xdr:rowOff>
    </xdr:from>
    <xdr:to>
      <xdr:col>3</xdr:col>
      <xdr:colOff>769158</xdr:colOff>
      <xdr:row>65</xdr:row>
      <xdr:rowOff>343283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7351" y="25616934"/>
          <a:ext cx="447157" cy="691499"/>
        </a:xfrm>
        <a:prstGeom prst="rect">
          <a:avLst/>
        </a:prstGeom>
      </xdr:spPr>
    </xdr:pic>
    <xdr:clientData/>
  </xdr:twoCellAnchor>
  <xdr:twoCellAnchor editAs="oneCell">
    <xdr:from>
      <xdr:col>3</xdr:col>
      <xdr:colOff>616501</xdr:colOff>
      <xdr:row>18</xdr:row>
      <xdr:rowOff>134639</xdr:rowOff>
    </xdr:from>
    <xdr:to>
      <xdr:col>3</xdr:col>
      <xdr:colOff>894808</xdr:colOff>
      <xdr:row>19</xdr:row>
      <xdr:rowOff>421814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3468389"/>
          <a:ext cx="27830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161926</xdr:colOff>
      <xdr:row>18</xdr:row>
      <xdr:rowOff>140739</xdr:rowOff>
    </xdr:from>
    <xdr:to>
      <xdr:col>3</xdr:col>
      <xdr:colOff>450293</xdr:colOff>
      <xdr:row>19</xdr:row>
      <xdr:rowOff>445914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6" y="3474489"/>
          <a:ext cx="288367" cy="81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435750</xdr:colOff>
      <xdr:row>26</xdr:row>
      <xdr:rowOff>76200</xdr:rowOff>
    </xdr:from>
    <xdr:to>
      <xdr:col>3</xdr:col>
      <xdr:colOff>750103</xdr:colOff>
      <xdr:row>27</xdr:row>
      <xdr:rowOff>329475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1100" y="8667750"/>
          <a:ext cx="314353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423335</xdr:colOff>
      <xdr:row>29</xdr:row>
      <xdr:rowOff>105833</xdr:rowOff>
    </xdr:from>
    <xdr:to>
      <xdr:col>3</xdr:col>
      <xdr:colOff>737688</xdr:colOff>
      <xdr:row>30</xdr:row>
      <xdr:rowOff>360166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2918" y="10551583"/>
          <a:ext cx="314353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331750</xdr:colOff>
      <xdr:row>35</xdr:row>
      <xdr:rowOff>109500</xdr:rowOff>
    </xdr:from>
    <xdr:to>
      <xdr:col>3</xdr:col>
      <xdr:colOff>797438</xdr:colOff>
      <xdr:row>36</xdr:row>
      <xdr:rowOff>374417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1333" y="14259417"/>
          <a:ext cx="465688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238334</xdr:colOff>
      <xdr:row>38</xdr:row>
      <xdr:rowOff>90166</xdr:rowOff>
    </xdr:from>
    <xdr:to>
      <xdr:col>3</xdr:col>
      <xdr:colOff>850336</xdr:colOff>
      <xdr:row>39</xdr:row>
      <xdr:rowOff>355083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7917" y="16081583"/>
          <a:ext cx="612002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462417</xdr:colOff>
      <xdr:row>45</xdr:row>
      <xdr:rowOff>134333</xdr:rowOff>
    </xdr:from>
    <xdr:to>
      <xdr:col>3</xdr:col>
      <xdr:colOff>688007</xdr:colOff>
      <xdr:row>48</xdr:row>
      <xdr:rowOff>124083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00" y="19385416"/>
          <a:ext cx="22559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432500</xdr:colOff>
      <xdr:row>50</xdr:row>
      <xdr:rowOff>62083</xdr:rowOff>
    </xdr:from>
    <xdr:to>
      <xdr:col>3</xdr:col>
      <xdr:colOff>658090</xdr:colOff>
      <xdr:row>51</xdr:row>
      <xdr:rowOff>358750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2083" y="21144083"/>
          <a:ext cx="22559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413167</xdr:colOff>
      <xdr:row>56</xdr:row>
      <xdr:rowOff>138000</xdr:rowOff>
    </xdr:from>
    <xdr:to>
      <xdr:col>3</xdr:col>
      <xdr:colOff>757173</xdr:colOff>
      <xdr:row>59</xdr:row>
      <xdr:rowOff>127750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2750" y="23675333"/>
          <a:ext cx="344006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436168</xdr:colOff>
      <xdr:row>60</xdr:row>
      <xdr:rowOff>150416</xdr:rowOff>
    </xdr:from>
    <xdr:to>
      <xdr:col>3</xdr:col>
      <xdr:colOff>780174</xdr:colOff>
      <xdr:row>63</xdr:row>
      <xdr:rowOff>140166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5751" y="24661416"/>
          <a:ext cx="344006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311001</xdr:colOff>
      <xdr:row>66</xdr:row>
      <xdr:rowOff>184002</xdr:rowOff>
    </xdr:from>
    <xdr:to>
      <xdr:col>3</xdr:col>
      <xdr:colOff>776739</xdr:colOff>
      <xdr:row>69</xdr:row>
      <xdr:rowOff>173752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584" y="26705835"/>
          <a:ext cx="465738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412750</xdr:colOff>
      <xdr:row>42</xdr:row>
      <xdr:rowOff>52917</xdr:rowOff>
    </xdr:from>
    <xdr:to>
      <xdr:col>3</xdr:col>
      <xdr:colOff>694517</xdr:colOff>
      <xdr:row>43</xdr:row>
      <xdr:rowOff>389834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2333" y="18139834"/>
          <a:ext cx="28176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433917</xdr:colOff>
      <xdr:row>41</xdr:row>
      <xdr:rowOff>42333</xdr:rowOff>
    </xdr:from>
    <xdr:to>
      <xdr:col>3</xdr:col>
      <xdr:colOff>715936</xdr:colOff>
      <xdr:row>41</xdr:row>
      <xdr:rowOff>834333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7197916"/>
          <a:ext cx="282019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285751</xdr:colOff>
      <xdr:row>33</xdr:row>
      <xdr:rowOff>52917</xdr:rowOff>
    </xdr:from>
    <xdr:to>
      <xdr:col>3</xdr:col>
      <xdr:colOff>797619</xdr:colOff>
      <xdr:row>34</xdr:row>
      <xdr:rowOff>389834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4" y="14435667"/>
          <a:ext cx="51186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298168</xdr:colOff>
      <xdr:row>31</xdr:row>
      <xdr:rowOff>75916</xdr:rowOff>
    </xdr:from>
    <xdr:to>
      <xdr:col>3</xdr:col>
      <xdr:colOff>809213</xdr:colOff>
      <xdr:row>31</xdr:row>
      <xdr:rowOff>867916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751" y="12595999"/>
          <a:ext cx="511045" cy="79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21</xdr:row>
      <xdr:rowOff>273352</xdr:rowOff>
    </xdr:from>
    <xdr:to>
      <xdr:col>3</xdr:col>
      <xdr:colOff>733425</xdr:colOff>
      <xdr:row>21</xdr:row>
      <xdr:rowOff>304800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V="1">
          <a:off x="5124450" y="3902377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21</xdr:row>
      <xdr:rowOff>368602</xdr:rowOff>
    </xdr:from>
    <xdr:to>
      <xdr:col>3</xdr:col>
      <xdr:colOff>733425</xdr:colOff>
      <xdr:row>21</xdr:row>
      <xdr:rowOff>400050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5124450" y="3997627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21</xdr:row>
      <xdr:rowOff>454327</xdr:rowOff>
    </xdr:from>
    <xdr:to>
      <xdr:col>3</xdr:col>
      <xdr:colOff>733425</xdr:colOff>
      <xdr:row>21</xdr:row>
      <xdr:rowOff>485775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flipV="1">
          <a:off x="5124450" y="4083352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733425</xdr:colOff>
      <xdr:row>23</xdr:row>
      <xdr:rowOff>282877</xdr:rowOff>
    </xdr:from>
    <xdr:to>
      <xdr:col>3</xdr:col>
      <xdr:colOff>885825</xdr:colOff>
      <xdr:row>23</xdr:row>
      <xdr:rowOff>314325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5276850" y="5531152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733425</xdr:colOff>
      <xdr:row>23</xdr:row>
      <xdr:rowOff>378127</xdr:rowOff>
    </xdr:from>
    <xdr:to>
      <xdr:col>3</xdr:col>
      <xdr:colOff>885825</xdr:colOff>
      <xdr:row>23</xdr:row>
      <xdr:rowOff>409575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5276850" y="5626402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733425</xdr:colOff>
      <xdr:row>23</xdr:row>
      <xdr:rowOff>463852</xdr:rowOff>
    </xdr:from>
    <xdr:to>
      <xdr:col>3</xdr:col>
      <xdr:colOff>885825</xdr:colOff>
      <xdr:row>23</xdr:row>
      <xdr:rowOff>495300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 flipV="1">
          <a:off x="5276850" y="5712127"/>
          <a:ext cx="152400" cy="3144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154341</xdr:colOff>
      <xdr:row>22</xdr:row>
      <xdr:rowOff>57472</xdr:rowOff>
    </xdr:from>
    <xdr:to>
      <xdr:col>3</xdr:col>
      <xdr:colOff>1033029</xdr:colOff>
      <xdr:row>22</xdr:row>
      <xdr:rowOff>777472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7766" y="4496122"/>
          <a:ext cx="878688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102375</xdr:colOff>
      <xdr:row>23</xdr:row>
      <xdr:rowOff>55071</xdr:rowOff>
    </xdr:from>
    <xdr:to>
      <xdr:col>3</xdr:col>
      <xdr:colOff>981063</xdr:colOff>
      <xdr:row>23</xdr:row>
      <xdr:rowOff>775071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5800" y="5303346"/>
          <a:ext cx="878688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306948</xdr:colOff>
      <xdr:row>20</xdr:row>
      <xdr:rowOff>64796</xdr:rowOff>
    </xdr:from>
    <xdr:to>
      <xdr:col>3</xdr:col>
      <xdr:colOff>842299</xdr:colOff>
      <xdr:row>20</xdr:row>
      <xdr:rowOff>728133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0373" y="2884196"/>
          <a:ext cx="535351" cy="663337"/>
        </a:xfrm>
        <a:prstGeom prst="rect">
          <a:avLst/>
        </a:prstGeom>
      </xdr:spPr>
    </xdr:pic>
    <xdr:clientData/>
  </xdr:twoCellAnchor>
  <xdr:twoCellAnchor editAs="oneCell">
    <xdr:from>
      <xdr:col>3</xdr:col>
      <xdr:colOff>275973</xdr:colOff>
      <xdr:row>21</xdr:row>
      <xdr:rowOff>90971</xdr:rowOff>
    </xdr:from>
    <xdr:to>
      <xdr:col>3</xdr:col>
      <xdr:colOff>811324</xdr:colOff>
      <xdr:row>21</xdr:row>
      <xdr:rowOff>754308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398" y="3719996"/>
          <a:ext cx="535351" cy="6633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193893</xdr:colOff>
      <xdr:row>17</xdr:row>
      <xdr:rowOff>79325</xdr:rowOff>
    </xdr:from>
    <xdr:to>
      <xdr:col>3</xdr:col>
      <xdr:colOff>476250</xdr:colOff>
      <xdr:row>17</xdr:row>
      <xdr:rowOff>871325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9243" y="2479625"/>
          <a:ext cx="28235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616501</xdr:colOff>
      <xdr:row>17</xdr:row>
      <xdr:rowOff>77489</xdr:rowOff>
    </xdr:from>
    <xdr:to>
      <xdr:col>3</xdr:col>
      <xdr:colOff>894808</xdr:colOff>
      <xdr:row>17</xdr:row>
      <xdr:rowOff>869489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2477789"/>
          <a:ext cx="27830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130756</xdr:colOff>
      <xdr:row>20</xdr:row>
      <xdr:rowOff>63208</xdr:rowOff>
    </xdr:from>
    <xdr:to>
      <xdr:col>3</xdr:col>
      <xdr:colOff>476250</xdr:colOff>
      <xdr:row>20</xdr:row>
      <xdr:rowOff>855208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106" y="4406608"/>
          <a:ext cx="345494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616501</xdr:colOff>
      <xdr:row>20</xdr:row>
      <xdr:rowOff>80417</xdr:rowOff>
    </xdr:from>
    <xdr:to>
      <xdr:col>3</xdr:col>
      <xdr:colOff>958237</xdr:colOff>
      <xdr:row>20</xdr:row>
      <xdr:rowOff>872417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4423817"/>
          <a:ext cx="34173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131228</xdr:colOff>
      <xdr:row>21</xdr:row>
      <xdr:rowOff>125297</xdr:rowOff>
    </xdr:from>
    <xdr:to>
      <xdr:col>3</xdr:col>
      <xdr:colOff>476250</xdr:colOff>
      <xdr:row>21</xdr:row>
      <xdr:rowOff>917297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578" y="5402147"/>
          <a:ext cx="345022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616501</xdr:colOff>
      <xdr:row>21</xdr:row>
      <xdr:rowOff>85921</xdr:rowOff>
    </xdr:from>
    <xdr:to>
      <xdr:col>3</xdr:col>
      <xdr:colOff>958637</xdr:colOff>
      <xdr:row>21</xdr:row>
      <xdr:rowOff>877921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5362771"/>
          <a:ext cx="34213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392151</xdr:colOff>
      <xdr:row>23</xdr:row>
      <xdr:rowOff>73709</xdr:rowOff>
    </xdr:from>
    <xdr:to>
      <xdr:col>3</xdr:col>
      <xdr:colOff>733699</xdr:colOff>
      <xdr:row>23</xdr:row>
      <xdr:rowOff>865709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7501" y="6541184"/>
          <a:ext cx="34154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292213</xdr:colOff>
      <xdr:row>24</xdr:row>
      <xdr:rowOff>65194</xdr:rowOff>
    </xdr:from>
    <xdr:to>
      <xdr:col>3</xdr:col>
      <xdr:colOff>798321</xdr:colOff>
      <xdr:row>24</xdr:row>
      <xdr:rowOff>857194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7563" y="7466119"/>
          <a:ext cx="50610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372593</xdr:colOff>
      <xdr:row>28</xdr:row>
      <xdr:rowOff>80482</xdr:rowOff>
    </xdr:from>
    <xdr:to>
      <xdr:col>3</xdr:col>
      <xdr:colOff>718565</xdr:colOff>
      <xdr:row>28</xdr:row>
      <xdr:rowOff>872482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7943" y="9605482"/>
          <a:ext cx="345972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289879</xdr:colOff>
      <xdr:row>32</xdr:row>
      <xdr:rowOff>65101</xdr:rowOff>
    </xdr:from>
    <xdr:to>
      <xdr:col>3</xdr:col>
      <xdr:colOff>801279</xdr:colOff>
      <xdr:row>32</xdr:row>
      <xdr:rowOff>857101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229" y="12390451"/>
          <a:ext cx="511400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209476</xdr:colOff>
      <xdr:row>37</xdr:row>
      <xdr:rowOff>66673</xdr:rowOff>
    </xdr:from>
    <xdr:to>
      <xdr:col>3</xdr:col>
      <xdr:colOff>881683</xdr:colOff>
      <xdr:row>37</xdr:row>
      <xdr:rowOff>858673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826" y="15154273"/>
          <a:ext cx="67220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434996</xdr:colOff>
      <xdr:row>49</xdr:row>
      <xdr:rowOff>67960</xdr:rowOff>
    </xdr:from>
    <xdr:to>
      <xdr:col>3</xdr:col>
      <xdr:colOff>656162</xdr:colOff>
      <xdr:row>49</xdr:row>
      <xdr:rowOff>773933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0346" y="20318110"/>
          <a:ext cx="221166" cy="705973"/>
        </a:xfrm>
        <a:prstGeom prst="rect">
          <a:avLst/>
        </a:prstGeom>
      </xdr:spPr>
    </xdr:pic>
    <xdr:clientData/>
  </xdr:twoCellAnchor>
  <xdr:twoCellAnchor editAs="oneCell">
    <xdr:from>
      <xdr:col>3</xdr:col>
      <xdr:colOff>388752</xdr:colOff>
      <xdr:row>52</xdr:row>
      <xdr:rowOff>99306</xdr:rowOff>
    </xdr:from>
    <xdr:to>
      <xdr:col>3</xdr:col>
      <xdr:colOff>702406</xdr:colOff>
      <xdr:row>53</xdr:row>
      <xdr:rowOff>356984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4102" y="22044906"/>
          <a:ext cx="313654" cy="657728"/>
        </a:xfrm>
        <a:prstGeom prst="rect">
          <a:avLst/>
        </a:prstGeom>
      </xdr:spPr>
    </xdr:pic>
    <xdr:clientData/>
  </xdr:twoCellAnchor>
  <xdr:twoCellAnchor editAs="oneCell">
    <xdr:from>
      <xdr:col>3</xdr:col>
      <xdr:colOff>388752</xdr:colOff>
      <xdr:row>54</xdr:row>
      <xdr:rowOff>77856</xdr:rowOff>
    </xdr:from>
    <xdr:to>
      <xdr:col>3</xdr:col>
      <xdr:colOff>702406</xdr:colOff>
      <xdr:row>55</xdr:row>
      <xdr:rowOff>335534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4102" y="22823556"/>
          <a:ext cx="313654" cy="657728"/>
        </a:xfrm>
        <a:prstGeom prst="rect">
          <a:avLst/>
        </a:prstGeom>
      </xdr:spPr>
    </xdr:pic>
    <xdr:clientData/>
  </xdr:twoCellAnchor>
  <xdr:twoCellAnchor editAs="oneCell">
    <xdr:from>
      <xdr:col>3</xdr:col>
      <xdr:colOff>322001</xdr:colOff>
      <xdr:row>64</xdr:row>
      <xdr:rowOff>166134</xdr:rowOff>
    </xdr:from>
    <xdr:to>
      <xdr:col>3</xdr:col>
      <xdr:colOff>769158</xdr:colOff>
      <xdr:row>65</xdr:row>
      <xdr:rowOff>343283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7351" y="25616934"/>
          <a:ext cx="447157" cy="691499"/>
        </a:xfrm>
        <a:prstGeom prst="rect">
          <a:avLst/>
        </a:prstGeom>
      </xdr:spPr>
    </xdr:pic>
    <xdr:clientData/>
  </xdr:twoCellAnchor>
  <xdr:twoCellAnchor editAs="oneCell">
    <xdr:from>
      <xdr:col>3</xdr:col>
      <xdr:colOff>616501</xdr:colOff>
      <xdr:row>18</xdr:row>
      <xdr:rowOff>134639</xdr:rowOff>
    </xdr:from>
    <xdr:to>
      <xdr:col>3</xdr:col>
      <xdr:colOff>894808</xdr:colOff>
      <xdr:row>19</xdr:row>
      <xdr:rowOff>421814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851" y="3468389"/>
          <a:ext cx="27830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18</xdr:row>
      <xdr:rowOff>114300</xdr:rowOff>
    </xdr:from>
    <xdr:to>
      <xdr:col>3</xdr:col>
      <xdr:colOff>440767</xdr:colOff>
      <xdr:row>19</xdr:row>
      <xdr:rowOff>422650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448050"/>
          <a:ext cx="288367" cy="813175"/>
        </a:xfrm>
        <a:prstGeom prst="rect">
          <a:avLst/>
        </a:prstGeom>
      </xdr:spPr>
    </xdr:pic>
    <xdr:clientData/>
  </xdr:twoCellAnchor>
  <xdr:twoCellAnchor editAs="oneCell">
    <xdr:from>
      <xdr:col>3</xdr:col>
      <xdr:colOff>426224</xdr:colOff>
      <xdr:row>26</xdr:row>
      <xdr:rowOff>107969</xdr:rowOff>
    </xdr:from>
    <xdr:to>
      <xdr:col>3</xdr:col>
      <xdr:colOff>740577</xdr:colOff>
      <xdr:row>27</xdr:row>
      <xdr:rowOff>360186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1574" y="8699519"/>
          <a:ext cx="314353" cy="718942"/>
        </a:xfrm>
        <a:prstGeom prst="rect">
          <a:avLst/>
        </a:prstGeom>
      </xdr:spPr>
    </xdr:pic>
    <xdr:clientData/>
  </xdr:twoCellAnchor>
  <xdr:twoCellAnchor editAs="oneCell">
    <xdr:from>
      <xdr:col>3</xdr:col>
      <xdr:colOff>413809</xdr:colOff>
      <xdr:row>29</xdr:row>
      <xdr:rowOff>95269</xdr:rowOff>
    </xdr:from>
    <xdr:to>
      <xdr:col>3</xdr:col>
      <xdr:colOff>728162</xdr:colOff>
      <xdr:row>30</xdr:row>
      <xdr:rowOff>348544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159" y="10553719"/>
          <a:ext cx="314353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322224</xdr:colOff>
      <xdr:row>35</xdr:row>
      <xdr:rowOff>59778</xdr:rowOff>
    </xdr:from>
    <xdr:to>
      <xdr:col>3</xdr:col>
      <xdr:colOff>787912</xdr:colOff>
      <xdr:row>36</xdr:row>
      <xdr:rowOff>322578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7574" y="14232978"/>
          <a:ext cx="465688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228808</xdr:colOff>
      <xdr:row>38</xdr:row>
      <xdr:rowOff>72194</xdr:rowOff>
    </xdr:from>
    <xdr:to>
      <xdr:col>3</xdr:col>
      <xdr:colOff>840810</xdr:colOff>
      <xdr:row>39</xdr:row>
      <xdr:rowOff>334994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4158" y="16093244"/>
          <a:ext cx="612002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452891</xdr:colOff>
      <xdr:row>45</xdr:row>
      <xdr:rowOff>99427</xdr:rowOff>
    </xdr:from>
    <xdr:to>
      <xdr:col>3</xdr:col>
      <xdr:colOff>678481</xdr:colOff>
      <xdr:row>48</xdr:row>
      <xdr:rowOff>105052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8241" y="19397077"/>
          <a:ext cx="22559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422974</xdr:colOff>
      <xdr:row>50</xdr:row>
      <xdr:rowOff>57869</xdr:rowOff>
    </xdr:from>
    <xdr:to>
      <xdr:col>3</xdr:col>
      <xdr:colOff>648564</xdr:colOff>
      <xdr:row>51</xdr:row>
      <xdr:rowOff>358769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8324" y="21165269"/>
          <a:ext cx="22559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403641</xdr:colOff>
      <xdr:row>56</xdr:row>
      <xdr:rowOff>131669</xdr:rowOff>
    </xdr:from>
    <xdr:to>
      <xdr:col>3</xdr:col>
      <xdr:colOff>747647</xdr:colOff>
      <xdr:row>59</xdr:row>
      <xdr:rowOff>137294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8991" y="23677469"/>
          <a:ext cx="344006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426642</xdr:colOff>
      <xdr:row>60</xdr:row>
      <xdr:rowOff>136677</xdr:rowOff>
    </xdr:from>
    <xdr:to>
      <xdr:col>3</xdr:col>
      <xdr:colOff>770648</xdr:colOff>
      <xdr:row>63</xdr:row>
      <xdr:rowOff>142302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1992" y="24634977"/>
          <a:ext cx="344006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301475</xdr:colOff>
      <xdr:row>66</xdr:row>
      <xdr:rowOff>142746</xdr:rowOff>
    </xdr:from>
    <xdr:to>
      <xdr:col>3</xdr:col>
      <xdr:colOff>767213</xdr:colOff>
      <xdr:row>69</xdr:row>
      <xdr:rowOff>148371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6825" y="26622246"/>
          <a:ext cx="465738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42</xdr:row>
      <xdr:rowOff>76200</xdr:rowOff>
    </xdr:from>
    <xdr:to>
      <xdr:col>3</xdr:col>
      <xdr:colOff>700867</xdr:colOff>
      <xdr:row>43</xdr:row>
      <xdr:rowOff>411000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18202275"/>
          <a:ext cx="281767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428626</xdr:colOff>
      <xdr:row>41</xdr:row>
      <xdr:rowOff>57150</xdr:rowOff>
    </xdr:from>
    <xdr:to>
      <xdr:col>3</xdr:col>
      <xdr:colOff>710645</xdr:colOff>
      <xdr:row>41</xdr:row>
      <xdr:rowOff>849150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6" y="17249775"/>
          <a:ext cx="282019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33</xdr:row>
      <xdr:rowOff>58493</xdr:rowOff>
    </xdr:from>
    <xdr:to>
      <xdr:col>3</xdr:col>
      <xdr:colOff>788093</xdr:colOff>
      <xdr:row>34</xdr:row>
      <xdr:rowOff>393293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1575" y="14460293"/>
          <a:ext cx="51186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288642</xdr:colOff>
      <xdr:row>31</xdr:row>
      <xdr:rowOff>85725</xdr:rowOff>
    </xdr:from>
    <xdr:to>
      <xdr:col>3</xdr:col>
      <xdr:colOff>799687</xdr:colOff>
      <xdr:row>31</xdr:row>
      <xdr:rowOff>877725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3992" y="12620625"/>
          <a:ext cx="511045" cy="79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454766</xdr:colOff>
      <xdr:row>13</xdr:row>
      <xdr:rowOff>9525</xdr:rowOff>
    </xdr:from>
    <xdr:to>
      <xdr:col>3</xdr:col>
      <xdr:colOff>715637</xdr:colOff>
      <xdr:row>13</xdr:row>
      <xdr:rowOff>909525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4866" y="9305925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408989</xdr:colOff>
      <xdr:row>12</xdr:row>
      <xdr:rowOff>47625</xdr:rowOff>
    </xdr:from>
    <xdr:to>
      <xdr:col>3</xdr:col>
      <xdr:colOff>761414</xdr:colOff>
      <xdr:row>12</xdr:row>
      <xdr:rowOff>871425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089" y="8410575"/>
          <a:ext cx="352425" cy="8238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400932</xdr:colOff>
      <xdr:row>14</xdr:row>
      <xdr:rowOff>47624</xdr:rowOff>
    </xdr:from>
    <xdr:to>
      <xdr:col>3</xdr:col>
      <xdr:colOff>769470</xdr:colOff>
      <xdr:row>14</xdr:row>
      <xdr:rowOff>880949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1032" y="10277474"/>
          <a:ext cx="368538" cy="833325"/>
        </a:xfrm>
        <a:prstGeom prst="rect">
          <a:avLst/>
        </a:prstGeom>
      </xdr:spPr>
    </xdr:pic>
    <xdr:clientData/>
  </xdr:twoCellAnchor>
  <xdr:twoCellAnchor editAs="oneCell">
    <xdr:from>
      <xdr:col>3</xdr:col>
      <xdr:colOff>368954</xdr:colOff>
      <xdr:row>15</xdr:row>
      <xdr:rowOff>85725</xdr:rowOff>
    </xdr:from>
    <xdr:to>
      <xdr:col>3</xdr:col>
      <xdr:colOff>801448</xdr:colOff>
      <xdr:row>15</xdr:row>
      <xdr:rowOff>805725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9054" y="11249025"/>
          <a:ext cx="432494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476251</xdr:colOff>
      <xdr:row>25</xdr:row>
      <xdr:rowOff>63953</xdr:rowOff>
    </xdr:from>
    <xdr:to>
      <xdr:col>3</xdr:col>
      <xdr:colOff>613599</xdr:colOff>
      <xdr:row>25</xdr:row>
      <xdr:rowOff>855953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6351" y="12160703"/>
          <a:ext cx="13734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416702</xdr:colOff>
      <xdr:row>26</xdr:row>
      <xdr:rowOff>67102</xdr:rowOff>
    </xdr:from>
    <xdr:to>
      <xdr:col>3</xdr:col>
      <xdr:colOff>633631</xdr:colOff>
      <xdr:row>27</xdr:row>
      <xdr:rowOff>363802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6802" y="13097302"/>
          <a:ext cx="216929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376202</xdr:colOff>
      <xdr:row>28</xdr:row>
      <xdr:rowOff>136973</xdr:rowOff>
    </xdr:from>
    <xdr:to>
      <xdr:col>3</xdr:col>
      <xdr:colOff>679813</xdr:colOff>
      <xdr:row>29</xdr:row>
      <xdr:rowOff>433673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6302" y="14157773"/>
          <a:ext cx="303611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421425</xdr:colOff>
      <xdr:row>30</xdr:row>
      <xdr:rowOff>49107</xdr:rowOff>
    </xdr:from>
    <xdr:to>
      <xdr:col>3</xdr:col>
      <xdr:colOff>597153</xdr:colOff>
      <xdr:row>30</xdr:row>
      <xdr:rowOff>841107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1525" y="15060507"/>
          <a:ext cx="17572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466650</xdr:colOff>
      <xdr:row>31</xdr:row>
      <xdr:rowOff>99904</xdr:rowOff>
    </xdr:from>
    <xdr:to>
      <xdr:col>3</xdr:col>
      <xdr:colOff>563113</xdr:colOff>
      <xdr:row>31</xdr:row>
      <xdr:rowOff>891904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750" y="16044754"/>
          <a:ext cx="96463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523876</xdr:colOff>
      <xdr:row>17</xdr:row>
      <xdr:rowOff>92528</xdr:rowOff>
    </xdr:from>
    <xdr:to>
      <xdr:col>3</xdr:col>
      <xdr:colOff>661224</xdr:colOff>
      <xdr:row>17</xdr:row>
      <xdr:rowOff>884528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6" y="959303"/>
          <a:ext cx="13734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492902</xdr:colOff>
      <xdr:row>18</xdr:row>
      <xdr:rowOff>29002</xdr:rowOff>
    </xdr:from>
    <xdr:to>
      <xdr:col>3</xdr:col>
      <xdr:colOff>709831</xdr:colOff>
      <xdr:row>20</xdr:row>
      <xdr:rowOff>1852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3002" y="1829227"/>
          <a:ext cx="216929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423827</xdr:colOff>
      <xdr:row>20</xdr:row>
      <xdr:rowOff>3623</xdr:rowOff>
    </xdr:from>
    <xdr:to>
      <xdr:col>3</xdr:col>
      <xdr:colOff>727438</xdr:colOff>
      <xdr:row>21</xdr:row>
      <xdr:rowOff>386048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3927" y="2622998"/>
          <a:ext cx="303611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507150</xdr:colOff>
      <xdr:row>22</xdr:row>
      <xdr:rowOff>38100</xdr:rowOff>
    </xdr:from>
    <xdr:to>
      <xdr:col>3</xdr:col>
      <xdr:colOff>682878</xdr:colOff>
      <xdr:row>22</xdr:row>
      <xdr:rowOff>830100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7250" y="11410950"/>
          <a:ext cx="17572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523800</xdr:colOff>
      <xdr:row>23</xdr:row>
      <xdr:rowOff>47625</xdr:rowOff>
    </xdr:from>
    <xdr:to>
      <xdr:col>3</xdr:col>
      <xdr:colOff>620263</xdr:colOff>
      <xdr:row>23</xdr:row>
      <xdr:rowOff>839625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00" y="12353925"/>
          <a:ext cx="96463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514350</xdr:colOff>
      <xdr:row>33</xdr:row>
      <xdr:rowOff>100814</xdr:rowOff>
    </xdr:from>
    <xdr:to>
      <xdr:col>3</xdr:col>
      <xdr:colOff>637849</xdr:colOff>
      <xdr:row>34</xdr:row>
      <xdr:rowOff>363614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17236289"/>
          <a:ext cx="123499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426225</xdr:colOff>
      <xdr:row>39</xdr:row>
      <xdr:rowOff>137222</xdr:rowOff>
    </xdr:from>
    <xdr:to>
      <xdr:col>3</xdr:col>
      <xdr:colOff>622561</xdr:colOff>
      <xdr:row>42</xdr:row>
      <xdr:rowOff>114272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6325" y="19177697"/>
          <a:ext cx="196336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385725</xdr:colOff>
      <xdr:row>35</xdr:row>
      <xdr:rowOff>142874</xdr:rowOff>
    </xdr:from>
    <xdr:to>
      <xdr:col>3</xdr:col>
      <xdr:colOff>663231</xdr:colOff>
      <xdr:row>38</xdr:row>
      <xdr:rowOff>119924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825" y="18192749"/>
          <a:ext cx="277506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440475</xdr:colOff>
      <xdr:row>43</xdr:row>
      <xdr:rowOff>95167</xdr:rowOff>
    </xdr:from>
    <xdr:to>
      <xdr:col>3</xdr:col>
      <xdr:colOff>600345</xdr:colOff>
      <xdr:row>44</xdr:row>
      <xdr:rowOff>357967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0575" y="20126242"/>
          <a:ext cx="15987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457126</xdr:colOff>
      <xdr:row>45</xdr:row>
      <xdr:rowOff>133787</xdr:rowOff>
    </xdr:from>
    <xdr:to>
      <xdr:col>3</xdr:col>
      <xdr:colOff>544094</xdr:colOff>
      <xdr:row>46</xdr:row>
      <xdr:rowOff>396587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226" y="21079262"/>
          <a:ext cx="86968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9</xdr:row>
      <xdr:rowOff>71475</xdr:rowOff>
    </xdr:from>
    <xdr:to>
      <xdr:col>3</xdr:col>
      <xdr:colOff>740105</xdr:colOff>
      <xdr:row>9</xdr:row>
      <xdr:rowOff>863475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2081250"/>
          <a:ext cx="340055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292873</xdr:colOff>
      <xdr:row>10</xdr:row>
      <xdr:rowOff>81775</xdr:rowOff>
    </xdr:from>
    <xdr:to>
      <xdr:col>3</xdr:col>
      <xdr:colOff>799387</xdr:colOff>
      <xdr:row>10</xdr:row>
      <xdr:rowOff>873775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73" y="3025000"/>
          <a:ext cx="506514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225915</xdr:colOff>
      <xdr:row>11</xdr:row>
      <xdr:rowOff>57150</xdr:rowOff>
    </xdr:from>
    <xdr:to>
      <xdr:col>3</xdr:col>
      <xdr:colOff>891329</xdr:colOff>
      <xdr:row>11</xdr:row>
      <xdr:rowOff>849150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015" y="3933825"/>
          <a:ext cx="665414" cy="792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22</xdr:row>
      <xdr:rowOff>180975</xdr:rowOff>
    </xdr:from>
    <xdr:to>
      <xdr:col>2</xdr:col>
      <xdr:colOff>477161</xdr:colOff>
      <xdr:row>27</xdr:row>
      <xdr:rowOff>133012</xdr:rowOff>
    </xdr:to>
    <xdr:grpSp>
      <xdr:nvGrpSpPr>
        <xdr:cNvPr id="110" name="Группа 109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GrpSpPr/>
      </xdr:nvGrpSpPr>
      <xdr:grpSpPr>
        <a:xfrm>
          <a:off x="123824" y="4524375"/>
          <a:ext cx="1610637" cy="1161712"/>
          <a:chOff x="123824" y="1457325"/>
          <a:chExt cx="1610637" cy="1161712"/>
        </a:xfrm>
      </xdr:grpSpPr>
      <xdr:pic>
        <xdr:nvPicPr>
          <xdr:cNvPr id="84" name="Рисунок 83">
            <a:extLst>
              <a:ext uri="{FF2B5EF4-FFF2-40B4-BE49-F238E27FC236}">
                <a16:creationId xmlns:a16="http://schemas.microsoft.com/office/drawing/2014/main" id="{00000000-0008-0000-0600-00005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3824" y="1457325"/>
            <a:ext cx="1610637" cy="1161712"/>
          </a:xfrm>
          <a:prstGeom prst="rect">
            <a:avLst/>
          </a:prstGeom>
        </xdr:spPr>
      </xdr:pic>
      <xdr:sp macro="" textlink="">
        <xdr:nvSpPr>
          <xdr:cNvPr id="86" name="Овал 85">
            <a:extLst>
              <a:ext uri="{FF2B5EF4-FFF2-40B4-BE49-F238E27FC236}">
                <a16:creationId xmlns:a16="http://schemas.microsoft.com/office/drawing/2014/main" id="{00000000-0008-0000-0600-000056000000}"/>
              </a:ext>
            </a:extLst>
          </xdr:cNvPr>
          <xdr:cNvSpPr/>
        </xdr:nvSpPr>
        <xdr:spPr>
          <a:xfrm>
            <a:off x="866775" y="1743075"/>
            <a:ext cx="142875" cy="153051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3</xdr:col>
      <xdr:colOff>323943</xdr:colOff>
      <xdr:row>23</xdr:row>
      <xdr:rowOff>843</xdr:rowOff>
    </xdr:from>
    <xdr:to>
      <xdr:col>5</xdr:col>
      <xdr:colOff>493514</xdr:colOff>
      <xdr:row>27</xdr:row>
      <xdr:rowOff>133438</xdr:rowOff>
    </xdr:to>
    <xdr:grpSp>
      <xdr:nvGrpSpPr>
        <xdr:cNvPr id="109" name="Группа 108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GrpSpPr/>
      </xdr:nvGrpSpPr>
      <xdr:grpSpPr>
        <a:xfrm>
          <a:off x="2209893" y="4534743"/>
          <a:ext cx="1426871" cy="1151770"/>
          <a:chOff x="2209893" y="1524843"/>
          <a:chExt cx="1426871" cy="1142245"/>
        </a:xfrm>
      </xdr:grpSpPr>
      <xdr:pic>
        <xdr:nvPicPr>
          <xdr:cNvPr id="81" name="Рисунок 80">
            <a:extLst>
              <a:ext uri="{FF2B5EF4-FFF2-40B4-BE49-F238E27FC236}">
                <a16:creationId xmlns:a16="http://schemas.microsoft.com/office/drawing/2014/main" id="{00000000-0008-0000-0600-00005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09893" y="1524843"/>
            <a:ext cx="1426871" cy="1142245"/>
          </a:xfrm>
          <a:prstGeom prst="rect">
            <a:avLst/>
          </a:prstGeom>
        </xdr:spPr>
      </xdr:pic>
      <xdr:sp macro="" textlink="">
        <xdr:nvSpPr>
          <xdr:cNvPr id="106" name="Овал 105">
            <a:extLst>
              <a:ext uri="{FF2B5EF4-FFF2-40B4-BE49-F238E27FC236}">
                <a16:creationId xmlns:a16="http://schemas.microsoft.com/office/drawing/2014/main" id="{00000000-0008-0000-0600-00006A000000}"/>
              </a:ext>
            </a:extLst>
          </xdr:cNvPr>
          <xdr:cNvSpPr/>
        </xdr:nvSpPr>
        <xdr:spPr>
          <a:xfrm>
            <a:off x="2876550" y="1704975"/>
            <a:ext cx="142875" cy="153051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6</xdr:col>
      <xdr:colOff>493423</xdr:colOff>
      <xdr:row>23</xdr:row>
      <xdr:rowOff>110127</xdr:rowOff>
    </xdr:from>
    <xdr:to>
      <xdr:col>9</xdr:col>
      <xdr:colOff>190519</xdr:colOff>
      <xdr:row>27</xdr:row>
      <xdr:rowOff>114299</xdr:rowOff>
    </xdr:to>
    <xdr:grpSp>
      <xdr:nvGrpSpPr>
        <xdr:cNvPr id="108" name="Группа 107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GrpSpPr/>
      </xdr:nvGrpSpPr>
      <xdr:grpSpPr>
        <a:xfrm>
          <a:off x="4265323" y="4644027"/>
          <a:ext cx="1583046" cy="1023347"/>
          <a:chOff x="4265323" y="1576977"/>
          <a:chExt cx="1583046" cy="1023347"/>
        </a:xfrm>
      </xdr:grpSpPr>
      <xdr:pic>
        <xdr:nvPicPr>
          <xdr:cNvPr id="83" name="Рисунок 82">
            <a:extLst>
              <a:ext uri="{FF2B5EF4-FFF2-40B4-BE49-F238E27FC236}">
                <a16:creationId xmlns:a16="http://schemas.microsoft.com/office/drawing/2014/main" id="{00000000-0008-0000-0600-00005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5323" y="1576977"/>
            <a:ext cx="1583046" cy="1023347"/>
          </a:xfrm>
          <a:prstGeom prst="rect">
            <a:avLst/>
          </a:prstGeom>
        </xdr:spPr>
      </xdr:pic>
      <xdr:sp macro="" textlink="">
        <xdr:nvSpPr>
          <xdr:cNvPr id="107" name="Овал 106">
            <a:extLst>
              <a:ext uri="{FF2B5EF4-FFF2-40B4-BE49-F238E27FC236}">
                <a16:creationId xmlns:a16="http://schemas.microsoft.com/office/drawing/2014/main" id="{00000000-0008-0000-0600-00006B000000}"/>
              </a:ext>
            </a:extLst>
          </xdr:cNvPr>
          <xdr:cNvSpPr/>
        </xdr:nvSpPr>
        <xdr:spPr>
          <a:xfrm>
            <a:off x="4953000" y="1857375"/>
            <a:ext cx="142875" cy="153051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7</xdr:col>
      <xdr:colOff>162478</xdr:colOff>
      <xdr:row>31</xdr:row>
      <xdr:rowOff>140679</xdr:rowOff>
    </xdr:from>
    <xdr:to>
      <xdr:col>8</xdr:col>
      <xdr:colOff>447675</xdr:colOff>
      <xdr:row>34</xdr:row>
      <xdr:rowOff>22279</xdr:rowOff>
    </xdr:to>
    <xdr:grpSp>
      <xdr:nvGrpSpPr>
        <xdr:cNvPr id="112" name="Группа 11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GrpSpPr/>
      </xdr:nvGrpSpPr>
      <xdr:grpSpPr>
        <a:xfrm>
          <a:off x="4563028" y="6474804"/>
          <a:ext cx="913847" cy="681700"/>
          <a:chOff x="4563028" y="3350604"/>
          <a:chExt cx="913847" cy="681700"/>
        </a:xfrm>
      </xdr:grpSpPr>
      <xdr:pic>
        <xdr:nvPicPr>
          <xdr:cNvPr id="82" name="Рисунок 81">
            <a:extLst>
              <a:ext uri="{FF2B5EF4-FFF2-40B4-BE49-F238E27FC236}">
                <a16:creationId xmlns:a16="http://schemas.microsoft.com/office/drawing/2014/main" id="{00000000-0008-0000-0600-00005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63028" y="3350604"/>
            <a:ext cx="913847" cy="681700"/>
          </a:xfrm>
          <a:prstGeom prst="rect">
            <a:avLst/>
          </a:prstGeom>
        </xdr:spPr>
      </xdr:pic>
      <xdr:sp macro="" textlink="">
        <xdr:nvSpPr>
          <xdr:cNvPr id="111" name="Овал 110">
            <a:extLst>
              <a:ext uri="{FF2B5EF4-FFF2-40B4-BE49-F238E27FC236}">
                <a16:creationId xmlns:a16="http://schemas.microsoft.com/office/drawing/2014/main" id="{00000000-0008-0000-0600-00006F000000}"/>
              </a:ext>
            </a:extLst>
          </xdr:cNvPr>
          <xdr:cNvSpPr/>
        </xdr:nvSpPr>
        <xdr:spPr>
          <a:xfrm>
            <a:off x="4951123" y="3634377"/>
            <a:ext cx="142875" cy="153051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7</xdr:col>
      <xdr:colOff>238125</xdr:colOff>
      <xdr:row>47</xdr:row>
      <xdr:rowOff>76000</xdr:rowOff>
    </xdr:from>
    <xdr:to>
      <xdr:col>9</xdr:col>
      <xdr:colOff>447675</xdr:colOff>
      <xdr:row>47</xdr:row>
      <xdr:rowOff>1276350</xdr:rowOff>
    </xdr:to>
    <xdr:grpSp>
      <xdr:nvGrpSpPr>
        <xdr:cNvPr id="123" name="Группа 122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GrpSpPr/>
      </xdr:nvGrpSpPr>
      <xdr:grpSpPr>
        <a:xfrm>
          <a:off x="4638675" y="10334425"/>
          <a:ext cx="1466850" cy="1200350"/>
          <a:chOff x="4638675" y="5486200"/>
          <a:chExt cx="1466850" cy="1201942"/>
        </a:xfrm>
      </xdr:grpSpPr>
      <xdr:pic>
        <xdr:nvPicPr>
          <xdr:cNvPr id="98" name="Рисунок 97">
            <a:extLst>
              <a:ext uri="{FF2B5EF4-FFF2-40B4-BE49-F238E27FC236}">
                <a16:creationId xmlns:a16="http://schemas.microsoft.com/office/drawing/2014/main" id="{00000000-0008-0000-0600-00006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38675" y="5486200"/>
            <a:ext cx="1466850" cy="1201942"/>
          </a:xfrm>
          <a:prstGeom prst="rect">
            <a:avLst/>
          </a:prstGeom>
        </xdr:spPr>
      </xdr:pic>
      <xdr:sp macro="" textlink="">
        <xdr:nvSpPr>
          <xdr:cNvPr id="113" name="Овал 112">
            <a:extLst>
              <a:ext uri="{FF2B5EF4-FFF2-40B4-BE49-F238E27FC236}">
                <a16:creationId xmlns:a16="http://schemas.microsoft.com/office/drawing/2014/main" id="{00000000-0008-0000-0600-000071000000}"/>
              </a:ext>
            </a:extLst>
          </xdr:cNvPr>
          <xdr:cNvSpPr/>
        </xdr:nvSpPr>
        <xdr:spPr>
          <a:xfrm>
            <a:off x="5877478" y="5981700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14" name="Овал 113">
            <a:extLst>
              <a:ext uri="{FF2B5EF4-FFF2-40B4-BE49-F238E27FC236}">
                <a16:creationId xmlns:a16="http://schemas.microsoft.com/office/drawing/2014/main" id="{00000000-0008-0000-0600-000072000000}"/>
              </a:ext>
            </a:extLst>
          </xdr:cNvPr>
          <xdr:cNvSpPr/>
        </xdr:nvSpPr>
        <xdr:spPr>
          <a:xfrm>
            <a:off x="5325028" y="5734050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20" name="Овал 119">
            <a:extLst>
              <a:ext uri="{FF2B5EF4-FFF2-40B4-BE49-F238E27FC236}">
                <a16:creationId xmlns:a16="http://schemas.microsoft.com/office/drawing/2014/main" id="{00000000-0008-0000-0600-000078000000}"/>
              </a:ext>
            </a:extLst>
          </xdr:cNvPr>
          <xdr:cNvSpPr/>
        </xdr:nvSpPr>
        <xdr:spPr>
          <a:xfrm>
            <a:off x="5058328" y="6134100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21" name="Овал 120">
            <a:extLst>
              <a:ext uri="{FF2B5EF4-FFF2-40B4-BE49-F238E27FC236}">
                <a16:creationId xmlns:a16="http://schemas.microsoft.com/office/drawing/2014/main" id="{00000000-0008-0000-0600-000079000000}"/>
              </a:ext>
            </a:extLst>
          </xdr:cNvPr>
          <xdr:cNvSpPr/>
        </xdr:nvSpPr>
        <xdr:spPr>
          <a:xfrm>
            <a:off x="5058328" y="6334125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22" name="Овал 121">
            <a:extLst>
              <a:ext uri="{FF2B5EF4-FFF2-40B4-BE49-F238E27FC236}">
                <a16:creationId xmlns:a16="http://schemas.microsoft.com/office/drawing/2014/main" id="{00000000-0008-0000-0600-00007A000000}"/>
              </a:ext>
            </a:extLst>
          </xdr:cNvPr>
          <xdr:cNvSpPr/>
        </xdr:nvSpPr>
        <xdr:spPr>
          <a:xfrm>
            <a:off x="5058328" y="6496050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4</xdr:col>
      <xdr:colOff>213891</xdr:colOff>
      <xdr:row>47</xdr:row>
      <xdr:rowOff>66475</xdr:rowOff>
    </xdr:from>
    <xdr:to>
      <xdr:col>6</xdr:col>
      <xdr:colOff>423441</xdr:colOff>
      <xdr:row>47</xdr:row>
      <xdr:rowOff>1266825</xdr:rowOff>
    </xdr:to>
    <xdr:grpSp>
      <xdr:nvGrpSpPr>
        <xdr:cNvPr id="129" name="Группа 128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GrpSpPr/>
      </xdr:nvGrpSpPr>
      <xdr:grpSpPr>
        <a:xfrm>
          <a:off x="2728491" y="10324900"/>
          <a:ext cx="1466850" cy="1200350"/>
          <a:chOff x="2757066" y="5486200"/>
          <a:chExt cx="1466850" cy="1201942"/>
        </a:xfrm>
      </xdr:grpSpPr>
      <xdr:pic>
        <xdr:nvPicPr>
          <xdr:cNvPr id="97" name="Рисунок 96">
            <a:extLst>
              <a:ext uri="{FF2B5EF4-FFF2-40B4-BE49-F238E27FC236}">
                <a16:creationId xmlns:a16="http://schemas.microsoft.com/office/drawing/2014/main" id="{00000000-0008-0000-0600-00006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57066" y="5486200"/>
            <a:ext cx="1466850" cy="1201942"/>
          </a:xfrm>
          <a:prstGeom prst="rect">
            <a:avLst/>
          </a:prstGeom>
        </xdr:spPr>
      </xdr:pic>
      <xdr:sp macro="" textlink="">
        <xdr:nvSpPr>
          <xdr:cNvPr id="124" name="Овал 123">
            <a:extLst>
              <a:ext uri="{FF2B5EF4-FFF2-40B4-BE49-F238E27FC236}">
                <a16:creationId xmlns:a16="http://schemas.microsoft.com/office/drawing/2014/main" id="{00000000-0008-0000-0600-00007C000000}"/>
              </a:ext>
            </a:extLst>
          </xdr:cNvPr>
          <xdr:cNvSpPr/>
        </xdr:nvSpPr>
        <xdr:spPr>
          <a:xfrm>
            <a:off x="4019550" y="5971975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25" name="Овал 124">
            <a:extLst>
              <a:ext uri="{FF2B5EF4-FFF2-40B4-BE49-F238E27FC236}">
                <a16:creationId xmlns:a16="http://schemas.microsoft.com/office/drawing/2014/main" id="{00000000-0008-0000-0600-00007D000000}"/>
              </a:ext>
            </a:extLst>
          </xdr:cNvPr>
          <xdr:cNvSpPr/>
        </xdr:nvSpPr>
        <xdr:spPr>
          <a:xfrm>
            <a:off x="3467100" y="5724325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26" name="Овал 125">
            <a:extLst>
              <a:ext uri="{FF2B5EF4-FFF2-40B4-BE49-F238E27FC236}">
                <a16:creationId xmlns:a16="http://schemas.microsoft.com/office/drawing/2014/main" id="{00000000-0008-0000-0600-00007E000000}"/>
              </a:ext>
            </a:extLst>
          </xdr:cNvPr>
          <xdr:cNvSpPr/>
        </xdr:nvSpPr>
        <xdr:spPr>
          <a:xfrm>
            <a:off x="3200400" y="6124375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27" name="Овал 126">
            <a:extLst>
              <a:ext uri="{FF2B5EF4-FFF2-40B4-BE49-F238E27FC236}">
                <a16:creationId xmlns:a16="http://schemas.microsoft.com/office/drawing/2014/main" id="{00000000-0008-0000-0600-00007F000000}"/>
              </a:ext>
            </a:extLst>
          </xdr:cNvPr>
          <xdr:cNvSpPr/>
        </xdr:nvSpPr>
        <xdr:spPr>
          <a:xfrm>
            <a:off x="3200400" y="6324400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28" name="Овал 127">
            <a:extLst>
              <a:ext uri="{FF2B5EF4-FFF2-40B4-BE49-F238E27FC236}">
                <a16:creationId xmlns:a16="http://schemas.microsoft.com/office/drawing/2014/main" id="{00000000-0008-0000-0600-000080000000}"/>
              </a:ext>
            </a:extLst>
          </xdr:cNvPr>
          <xdr:cNvSpPr/>
        </xdr:nvSpPr>
        <xdr:spPr>
          <a:xfrm>
            <a:off x="3200400" y="6486325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2</xdr:col>
      <xdr:colOff>116448</xdr:colOff>
      <xdr:row>47</xdr:row>
      <xdr:rowOff>170591</xdr:rowOff>
    </xdr:from>
    <xdr:to>
      <xdr:col>3</xdr:col>
      <xdr:colOff>381494</xdr:colOff>
      <xdr:row>47</xdr:row>
      <xdr:rowOff>1276350</xdr:rowOff>
    </xdr:to>
    <xdr:grpSp>
      <xdr:nvGrpSpPr>
        <xdr:cNvPr id="133" name="Группа 132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GrpSpPr/>
      </xdr:nvGrpSpPr>
      <xdr:grpSpPr>
        <a:xfrm>
          <a:off x="1373748" y="10429016"/>
          <a:ext cx="893696" cy="1105759"/>
          <a:chOff x="1373748" y="5580791"/>
          <a:chExt cx="893696" cy="1107351"/>
        </a:xfrm>
      </xdr:grpSpPr>
      <xdr:pic>
        <xdr:nvPicPr>
          <xdr:cNvPr id="100" name="Рисунок 99">
            <a:extLst>
              <a:ext uri="{FF2B5EF4-FFF2-40B4-BE49-F238E27FC236}">
                <a16:creationId xmlns:a16="http://schemas.microsoft.com/office/drawing/2014/main" id="{00000000-0008-0000-0600-00006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73748" y="5580791"/>
            <a:ext cx="893696" cy="1107351"/>
          </a:xfrm>
          <a:prstGeom prst="rect">
            <a:avLst/>
          </a:prstGeom>
        </xdr:spPr>
      </xdr:pic>
      <xdr:sp macro="" textlink="">
        <xdr:nvSpPr>
          <xdr:cNvPr id="115" name="Овал 114">
            <a:extLst>
              <a:ext uri="{FF2B5EF4-FFF2-40B4-BE49-F238E27FC236}">
                <a16:creationId xmlns:a16="http://schemas.microsoft.com/office/drawing/2014/main" id="{00000000-0008-0000-0600-000073000000}"/>
              </a:ext>
            </a:extLst>
          </xdr:cNvPr>
          <xdr:cNvSpPr/>
        </xdr:nvSpPr>
        <xdr:spPr>
          <a:xfrm>
            <a:off x="1781728" y="5715000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30" name="Овал 129">
            <a:extLst>
              <a:ext uri="{FF2B5EF4-FFF2-40B4-BE49-F238E27FC236}">
                <a16:creationId xmlns:a16="http://schemas.microsoft.com/office/drawing/2014/main" id="{00000000-0008-0000-0600-000082000000}"/>
              </a:ext>
            </a:extLst>
          </xdr:cNvPr>
          <xdr:cNvSpPr/>
        </xdr:nvSpPr>
        <xdr:spPr>
          <a:xfrm>
            <a:off x="1857928" y="6000750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31" name="Овал 130">
            <a:extLst>
              <a:ext uri="{FF2B5EF4-FFF2-40B4-BE49-F238E27FC236}">
                <a16:creationId xmlns:a16="http://schemas.microsoft.com/office/drawing/2014/main" id="{00000000-0008-0000-0600-000083000000}"/>
              </a:ext>
            </a:extLst>
          </xdr:cNvPr>
          <xdr:cNvSpPr/>
        </xdr:nvSpPr>
        <xdr:spPr>
          <a:xfrm>
            <a:off x="1857928" y="6219825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32" name="Овал 131">
            <a:extLst>
              <a:ext uri="{FF2B5EF4-FFF2-40B4-BE49-F238E27FC236}">
                <a16:creationId xmlns:a16="http://schemas.microsoft.com/office/drawing/2014/main" id="{00000000-0008-0000-0600-000084000000}"/>
              </a:ext>
            </a:extLst>
          </xdr:cNvPr>
          <xdr:cNvSpPr/>
        </xdr:nvSpPr>
        <xdr:spPr>
          <a:xfrm>
            <a:off x="1857928" y="6438900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0</xdr:col>
      <xdr:colOff>128373</xdr:colOff>
      <xdr:row>47</xdr:row>
      <xdr:rowOff>170591</xdr:rowOff>
    </xdr:from>
    <xdr:to>
      <xdr:col>1</xdr:col>
      <xdr:colOff>393419</xdr:colOff>
      <xdr:row>47</xdr:row>
      <xdr:rowOff>1276350</xdr:rowOff>
    </xdr:to>
    <xdr:grpSp>
      <xdr:nvGrpSpPr>
        <xdr:cNvPr id="138" name="Группа 137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GrpSpPr/>
      </xdr:nvGrpSpPr>
      <xdr:grpSpPr>
        <a:xfrm>
          <a:off x="128373" y="10429016"/>
          <a:ext cx="893696" cy="1105759"/>
          <a:chOff x="128373" y="5580791"/>
          <a:chExt cx="893696" cy="1107351"/>
        </a:xfrm>
      </xdr:grpSpPr>
      <xdr:pic>
        <xdr:nvPicPr>
          <xdr:cNvPr id="99" name="Рисунок 98">
            <a:extLst>
              <a:ext uri="{FF2B5EF4-FFF2-40B4-BE49-F238E27FC236}">
                <a16:creationId xmlns:a16="http://schemas.microsoft.com/office/drawing/2014/main" id="{00000000-0008-0000-0600-00006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8373" y="5580791"/>
            <a:ext cx="893696" cy="1107351"/>
          </a:xfrm>
          <a:prstGeom prst="rect">
            <a:avLst/>
          </a:prstGeom>
        </xdr:spPr>
      </xdr:pic>
      <xdr:sp macro="" textlink="">
        <xdr:nvSpPr>
          <xdr:cNvPr id="134" name="Овал 133">
            <a:extLst>
              <a:ext uri="{FF2B5EF4-FFF2-40B4-BE49-F238E27FC236}">
                <a16:creationId xmlns:a16="http://schemas.microsoft.com/office/drawing/2014/main" id="{00000000-0008-0000-0600-000086000000}"/>
              </a:ext>
            </a:extLst>
          </xdr:cNvPr>
          <xdr:cNvSpPr/>
        </xdr:nvSpPr>
        <xdr:spPr>
          <a:xfrm>
            <a:off x="545073" y="5723666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35" name="Овал 134">
            <a:extLst>
              <a:ext uri="{FF2B5EF4-FFF2-40B4-BE49-F238E27FC236}">
                <a16:creationId xmlns:a16="http://schemas.microsoft.com/office/drawing/2014/main" id="{00000000-0008-0000-0600-000087000000}"/>
              </a:ext>
            </a:extLst>
          </xdr:cNvPr>
          <xdr:cNvSpPr/>
        </xdr:nvSpPr>
        <xdr:spPr>
          <a:xfrm>
            <a:off x="621273" y="6009416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36" name="Овал 135">
            <a:extLst>
              <a:ext uri="{FF2B5EF4-FFF2-40B4-BE49-F238E27FC236}">
                <a16:creationId xmlns:a16="http://schemas.microsoft.com/office/drawing/2014/main" id="{00000000-0008-0000-0600-000088000000}"/>
              </a:ext>
            </a:extLst>
          </xdr:cNvPr>
          <xdr:cNvSpPr/>
        </xdr:nvSpPr>
        <xdr:spPr>
          <a:xfrm>
            <a:off x="621273" y="6228491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37" name="Овал 136">
            <a:extLst>
              <a:ext uri="{FF2B5EF4-FFF2-40B4-BE49-F238E27FC236}">
                <a16:creationId xmlns:a16="http://schemas.microsoft.com/office/drawing/2014/main" id="{00000000-0008-0000-0600-000089000000}"/>
              </a:ext>
            </a:extLst>
          </xdr:cNvPr>
          <xdr:cNvSpPr/>
        </xdr:nvSpPr>
        <xdr:spPr>
          <a:xfrm>
            <a:off x="621273" y="6447566"/>
            <a:ext cx="87475" cy="93705"/>
          </a:xfrm>
          <a:prstGeom prst="ellipse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0</xdr:col>
      <xdr:colOff>82186</xdr:colOff>
      <xdr:row>61</xdr:row>
      <xdr:rowOff>133349</xdr:rowOff>
    </xdr:from>
    <xdr:to>
      <xdr:col>9</xdr:col>
      <xdr:colOff>445185</xdr:colOff>
      <xdr:row>66</xdr:row>
      <xdr:rowOff>19976</xdr:rowOff>
    </xdr:to>
    <xdr:grpSp>
      <xdr:nvGrpSpPr>
        <xdr:cNvPr id="204" name="Группа 203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GrpSpPr/>
      </xdr:nvGrpSpPr>
      <xdr:grpSpPr>
        <a:xfrm>
          <a:off x="82186" y="15059024"/>
          <a:ext cx="6020849" cy="1096302"/>
          <a:chOff x="82186" y="11506199"/>
          <a:chExt cx="6020849" cy="1096302"/>
        </a:xfrm>
      </xdr:grpSpPr>
      <xdr:grpSp>
        <xdr:nvGrpSpPr>
          <xdr:cNvPr id="200" name="Группа 199">
            <a:extLst>
              <a:ext uri="{FF2B5EF4-FFF2-40B4-BE49-F238E27FC236}">
                <a16:creationId xmlns:a16="http://schemas.microsoft.com/office/drawing/2014/main" id="{00000000-0008-0000-0600-0000C8000000}"/>
              </a:ext>
            </a:extLst>
          </xdr:cNvPr>
          <xdr:cNvGrpSpPr/>
        </xdr:nvGrpSpPr>
        <xdr:grpSpPr>
          <a:xfrm>
            <a:off x="82186" y="11522501"/>
            <a:ext cx="385032" cy="1080000"/>
            <a:chOff x="82186" y="11522501"/>
            <a:chExt cx="385032" cy="1080000"/>
          </a:xfrm>
        </xdr:grpSpPr>
        <xdr:pic>
          <xdr:nvPicPr>
            <xdr:cNvPr id="139" name="Рисунок 138">
              <a:extLst>
                <a:ext uri="{FF2B5EF4-FFF2-40B4-BE49-F238E27FC236}">
                  <a16:creationId xmlns:a16="http://schemas.microsoft.com/office/drawing/2014/main" id="{00000000-0008-0000-0600-00008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82186" y="11522501"/>
              <a:ext cx="385032" cy="1080000"/>
            </a:xfrm>
            <a:prstGeom prst="rect">
              <a:avLst/>
            </a:prstGeom>
          </xdr:spPr>
        </xdr:pic>
        <xdr:sp macro="" textlink="">
          <xdr:nvSpPr>
            <xdr:cNvPr id="153" name="Овал 152">
              <a:extLst>
                <a:ext uri="{FF2B5EF4-FFF2-40B4-BE49-F238E27FC236}">
                  <a16:creationId xmlns:a16="http://schemas.microsoft.com/office/drawing/2014/main" id="{00000000-0008-0000-0600-000099000000}"/>
                </a:ext>
              </a:extLst>
            </xdr:cNvPr>
            <xdr:cNvSpPr/>
          </xdr:nvSpPr>
          <xdr:spPr>
            <a:xfrm>
              <a:off x="304800" y="1232535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grpSp>
        <xdr:nvGrpSpPr>
          <xdr:cNvPr id="199" name="Группа 198">
            <a:extLst>
              <a:ext uri="{FF2B5EF4-FFF2-40B4-BE49-F238E27FC236}">
                <a16:creationId xmlns:a16="http://schemas.microsoft.com/office/drawing/2014/main" id="{00000000-0008-0000-0600-0000C7000000}"/>
              </a:ext>
            </a:extLst>
          </xdr:cNvPr>
          <xdr:cNvGrpSpPr/>
        </xdr:nvGrpSpPr>
        <xdr:grpSpPr>
          <a:xfrm>
            <a:off x="568429" y="11522501"/>
            <a:ext cx="471128" cy="1080000"/>
            <a:chOff x="613151" y="11522501"/>
            <a:chExt cx="471128" cy="1080000"/>
          </a:xfrm>
        </xdr:grpSpPr>
        <xdr:pic>
          <xdr:nvPicPr>
            <xdr:cNvPr id="140" name="Рисунок 139">
              <a:extLst>
                <a:ext uri="{FF2B5EF4-FFF2-40B4-BE49-F238E27FC236}">
                  <a16:creationId xmlns:a16="http://schemas.microsoft.com/office/drawing/2014/main" id="{00000000-0008-0000-0600-00008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13151" y="11522501"/>
              <a:ext cx="471128" cy="1080000"/>
            </a:xfrm>
            <a:prstGeom prst="rect">
              <a:avLst/>
            </a:prstGeom>
          </xdr:spPr>
        </xdr:pic>
        <xdr:sp macro="" textlink="">
          <xdr:nvSpPr>
            <xdr:cNvPr id="154" name="Овал 153">
              <a:extLst>
                <a:ext uri="{FF2B5EF4-FFF2-40B4-BE49-F238E27FC236}">
                  <a16:creationId xmlns:a16="http://schemas.microsoft.com/office/drawing/2014/main" id="{00000000-0008-0000-0600-00009A000000}"/>
                </a:ext>
              </a:extLst>
            </xdr:cNvPr>
            <xdr:cNvSpPr/>
          </xdr:nvSpPr>
          <xdr:spPr>
            <a:xfrm>
              <a:off x="828675" y="1232535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155" name="Овал 154">
              <a:extLst>
                <a:ext uri="{FF2B5EF4-FFF2-40B4-BE49-F238E27FC236}">
                  <a16:creationId xmlns:a16="http://schemas.microsoft.com/office/drawing/2014/main" id="{00000000-0008-0000-0600-00009B000000}"/>
                </a:ext>
              </a:extLst>
            </xdr:cNvPr>
            <xdr:cNvSpPr/>
          </xdr:nvSpPr>
          <xdr:spPr>
            <a:xfrm>
              <a:off x="981075" y="12258675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grpSp>
        <xdr:nvGrpSpPr>
          <xdr:cNvPr id="198" name="Группа 197">
            <a:extLst>
              <a:ext uri="{FF2B5EF4-FFF2-40B4-BE49-F238E27FC236}">
                <a16:creationId xmlns:a16="http://schemas.microsoft.com/office/drawing/2014/main" id="{00000000-0008-0000-0600-0000C6000000}"/>
              </a:ext>
            </a:extLst>
          </xdr:cNvPr>
          <xdr:cNvGrpSpPr/>
        </xdr:nvGrpSpPr>
        <xdr:grpSpPr>
          <a:xfrm>
            <a:off x="1140768" y="11522501"/>
            <a:ext cx="471530" cy="1080000"/>
            <a:chOff x="1230212" y="11522501"/>
            <a:chExt cx="471530" cy="1080000"/>
          </a:xfrm>
        </xdr:grpSpPr>
        <xdr:pic>
          <xdr:nvPicPr>
            <xdr:cNvPr id="149" name="Рисунок 148">
              <a:extLst>
                <a:ext uri="{FF2B5EF4-FFF2-40B4-BE49-F238E27FC236}">
                  <a16:creationId xmlns:a16="http://schemas.microsoft.com/office/drawing/2014/main" id="{00000000-0008-0000-0600-00009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30212" y="11522501"/>
              <a:ext cx="471530" cy="1080000"/>
            </a:xfrm>
            <a:prstGeom prst="rect">
              <a:avLst/>
            </a:prstGeom>
          </xdr:spPr>
        </xdr:pic>
        <xdr:sp macro="" textlink="">
          <xdr:nvSpPr>
            <xdr:cNvPr id="156" name="Овал 155">
              <a:extLst>
                <a:ext uri="{FF2B5EF4-FFF2-40B4-BE49-F238E27FC236}">
                  <a16:creationId xmlns:a16="http://schemas.microsoft.com/office/drawing/2014/main" id="{00000000-0008-0000-0600-00009C000000}"/>
                </a:ext>
              </a:extLst>
            </xdr:cNvPr>
            <xdr:cNvSpPr/>
          </xdr:nvSpPr>
          <xdr:spPr>
            <a:xfrm>
              <a:off x="1428750" y="1232535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157" name="Овал 156">
              <a:extLst>
                <a:ext uri="{FF2B5EF4-FFF2-40B4-BE49-F238E27FC236}">
                  <a16:creationId xmlns:a16="http://schemas.microsoft.com/office/drawing/2014/main" id="{00000000-0008-0000-0600-00009D000000}"/>
                </a:ext>
              </a:extLst>
            </xdr:cNvPr>
            <xdr:cNvSpPr/>
          </xdr:nvSpPr>
          <xdr:spPr>
            <a:xfrm>
              <a:off x="1581150" y="1226820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grpSp>
        <xdr:nvGrpSpPr>
          <xdr:cNvPr id="197" name="Группа 196">
            <a:extLst>
              <a:ext uri="{FF2B5EF4-FFF2-40B4-BE49-F238E27FC236}">
                <a16:creationId xmlns:a16="http://schemas.microsoft.com/office/drawing/2014/main" id="{00000000-0008-0000-0600-0000C5000000}"/>
              </a:ext>
            </a:extLst>
          </xdr:cNvPr>
          <xdr:cNvGrpSpPr/>
        </xdr:nvGrpSpPr>
        <xdr:grpSpPr>
          <a:xfrm>
            <a:off x="1713509" y="11522501"/>
            <a:ext cx="471780" cy="1080000"/>
            <a:chOff x="1847675" y="11522501"/>
            <a:chExt cx="471780" cy="1080000"/>
          </a:xfrm>
        </xdr:grpSpPr>
        <xdr:pic>
          <xdr:nvPicPr>
            <xdr:cNvPr id="142" name="Рисунок 141">
              <a:extLst>
                <a:ext uri="{FF2B5EF4-FFF2-40B4-BE49-F238E27FC236}">
                  <a16:creationId xmlns:a16="http://schemas.microsoft.com/office/drawing/2014/main" id="{00000000-0008-0000-0600-00008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847675" y="11522501"/>
              <a:ext cx="471780" cy="1080000"/>
            </a:xfrm>
            <a:prstGeom prst="rect">
              <a:avLst/>
            </a:prstGeom>
          </xdr:spPr>
        </xdr:pic>
        <xdr:sp macro="" textlink="">
          <xdr:nvSpPr>
            <xdr:cNvPr id="161" name="Овал 160">
              <a:extLst>
                <a:ext uri="{FF2B5EF4-FFF2-40B4-BE49-F238E27FC236}">
                  <a16:creationId xmlns:a16="http://schemas.microsoft.com/office/drawing/2014/main" id="{00000000-0008-0000-0600-0000A1000000}"/>
                </a:ext>
              </a:extLst>
            </xdr:cNvPr>
            <xdr:cNvSpPr/>
          </xdr:nvSpPr>
          <xdr:spPr>
            <a:xfrm>
              <a:off x="2038350" y="1232535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162" name="Овал 161">
              <a:extLst>
                <a:ext uri="{FF2B5EF4-FFF2-40B4-BE49-F238E27FC236}">
                  <a16:creationId xmlns:a16="http://schemas.microsoft.com/office/drawing/2014/main" id="{00000000-0008-0000-0600-0000A2000000}"/>
                </a:ext>
              </a:extLst>
            </xdr:cNvPr>
            <xdr:cNvSpPr/>
          </xdr:nvSpPr>
          <xdr:spPr>
            <a:xfrm>
              <a:off x="2190750" y="1226820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grpSp>
        <xdr:nvGrpSpPr>
          <xdr:cNvPr id="196" name="Группа 195">
            <a:extLst>
              <a:ext uri="{FF2B5EF4-FFF2-40B4-BE49-F238E27FC236}">
                <a16:creationId xmlns:a16="http://schemas.microsoft.com/office/drawing/2014/main" id="{00000000-0008-0000-0600-0000C4000000}"/>
              </a:ext>
            </a:extLst>
          </xdr:cNvPr>
          <xdr:cNvGrpSpPr/>
        </xdr:nvGrpSpPr>
        <xdr:grpSpPr>
          <a:xfrm>
            <a:off x="2286500" y="11882501"/>
            <a:ext cx="464586" cy="720000"/>
            <a:chOff x="2465388" y="11882501"/>
            <a:chExt cx="464586" cy="720000"/>
          </a:xfrm>
        </xdr:grpSpPr>
        <xdr:pic>
          <xdr:nvPicPr>
            <xdr:cNvPr id="151" name="Рисунок 150">
              <a:extLst>
                <a:ext uri="{FF2B5EF4-FFF2-40B4-BE49-F238E27FC236}">
                  <a16:creationId xmlns:a16="http://schemas.microsoft.com/office/drawing/2014/main" id="{00000000-0008-0000-0600-00009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2465388" y="11882501"/>
              <a:ext cx="464586" cy="720000"/>
            </a:xfrm>
            <a:prstGeom prst="rect">
              <a:avLst/>
            </a:prstGeom>
          </xdr:spPr>
        </xdr:pic>
        <xdr:sp macro="" textlink="">
          <xdr:nvSpPr>
            <xdr:cNvPr id="163" name="Овал 162">
              <a:extLst>
                <a:ext uri="{FF2B5EF4-FFF2-40B4-BE49-F238E27FC236}">
                  <a16:creationId xmlns:a16="http://schemas.microsoft.com/office/drawing/2014/main" id="{00000000-0008-0000-0600-0000A3000000}"/>
                </a:ext>
              </a:extLst>
            </xdr:cNvPr>
            <xdr:cNvSpPr/>
          </xdr:nvSpPr>
          <xdr:spPr>
            <a:xfrm>
              <a:off x="2647950" y="1232535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164" name="Овал 163">
              <a:extLst>
                <a:ext uri="{FF2B5EF4-FFF2-40B4-BE49-F238E27FC236}">
                  <a16:creationId xmlns:a16="http://schemas.microsoft.com/office/drawing/2014/main" id="{00000000-0008-0000-0600-0000A4000000}"/>
                </a:ext>
              </a:extLst>
            </xdr:cNvPr>
            <xdr:cNvSpPr/>
          </xdr:nvSpPr>
          <xdr:spPr>
            <a:xfrm>
              <a:off x="2800350" y="1226820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grpSp>
        <xdr:nvGrpSpPr>
          <xdr:cNvPr id="195" name="Группа 194">
            <a:extLst>
              <a:ext uri="{FF2B5EF4-FFF2-40B4-BE49-F238E27FC236}">
                <a16:creationId xmlns:a16="http://schemas.microsoft.com/office/drawing/2014/main" id="{00000000-0008-0000-0600-0000C3000000}"/>
              </a:ext>
            </a:extLst>
          </xdr:cNvPr>
          <xdr:cNvGrpSpPr/>
        </xdr:nvGrpSpPr>
        <xdr:grpSpPr>
          <a:xfrm>
            <a:off x="2852297" y="11882501"/>
            <a:ext cx="464909" cy="720000"/>
            <a:chOff x="3075907" y="11882501"/>
            <a:chExt cx="464909" cy="720000"/>
          </a:xfrm>
        </xdr:grpSpPr>
        <xdr:pic>
          <xdr:nvPicPr>
            <xdr:cNvPr id="143" name="Рисунок 142">
              <a:extLst>
                <a:ext uri="{FF2B5EF4-FFF2-40B4-BE49-F238E27FC236}">
                  <a16:creationId xmlns:a16="http://schemas.microsoft.com/office/drawing/2014/main" id="{00000000-0008-0000-0600-00008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075907" y="11882501"/>
              <a:ext cx="464909" cy="720000"/>
            </a:xfrm>
            <a:prstGeom prst="rect">
              <a:avLst/>
            </a:prstGeom>
          </xdr:spPr>
        </xdr:pic>
        <xdr:sp macro="" textlink="">
          <xdr:nvSpPr>
            <xdr:cNvPr id="165" name="Овал 164">
              <a:extLst>
                <a:ext uri="{FF2B5EF4-FFF2-40B4-BE49-F238E27FC236}">
                  <a16:creationId xmlns:a16="http://schemas.microsoft.com/office/drawing/2014/main" id="{00000000-0008-0000-0600-0000A5000000}"/>
                </a:ext>
              </a:extLst>
            </xdr:cNvPr>
            <xdr:cNvSpPr/>
          </xdr:nvSpPr>
          <xdr:spPr>
            <a:xfrm>
              <a:off x="3267075" y="1232535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166" name="Овал 165">
              <a:extLst>
                <a:ext uri="{FF2B5EF4-FFF2-40B4-BE49-F238E27FC236}">
                  <a16:creationId xmlns:a16="http://schemas.microsoft.com/office/drawing/2014/main" id="{00000000-0008-0000-0600-0000A6000000}"/>
                </a:ext>
              </a:extLst>
            </xdr:cNvPr>
            <xdr:cNvSpPr/>
          </xdr:nvSpPr>
          <xdr:spPr>
            <a:xfrm>
              <a:off x="3419475" y="1226820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grpSp>
        <xdr:nvGrpSpPr>
          <xdr:cNvPr id="194" name="Группа 193">
            <a:extLst>
              <a:ext uri="{FF2B5EF4-FFF2-40B4-BE49-F238E27FC236}">
                <a16:creationId xmlns:a16="http://schemas.microsoft.com/office/drawing/2014/main" id="{00000000-0008-0000-0600-0000C2000000}"/>
              </a:ext>
            </a:extLst>
          </xdr:cNvPr>
          <xdr:cNvGrpSpPr/>
        </xdr:nvGrpSpPr>
        <xdr:grpSpPr>
          <a:xfrm>
            <a:off x="3418417" y="12062501"/>
            <a:ext cx="458323" cy="540000"/>
            <a:chOff x="3686749" y="12062501"/>
            <a:chExt cx="458323" cy="540000"/>
          </a:xfrm>
        </xdr:grpSpPr>
        <xdr:pic>
          <xdr:nvPicPr>
            <xdr:cNvPr id="144" name="Рисунок 143">
              <a:extLst>
                <a:ext uri="{FF2B5EF4-FFF2-40B4-BE49-F238E27FC236}">
                  <a16:creationId xmlns:a16="http://schemas.microsoft.com/office/drawing/2014/main" id="{00000000-0008-0000-0600-00009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686749" y="12062501"/>
              <a:ext cx="458323" cy="540000"/>
            </a:xfrm>
            <a:prstGeom prst="rect">
              <a:avLst/>
            </a:prstGeom>
          </xdr:spPr>
        </xdr:pic>
        <xdr:sp macro="" textlink="">
          <xdr:nvSpPr>
            <xdr:cNvPr id="167" name="Овал 166">
              <a:extLst>
                <a:ext uri="{FF2B5EF4-FFF2-40B4-BE49-F238E27FC236}">
                  <a16:creationId xmlns:a16="http://schemas.microsoft.com/office/drawing/2014/main" id="{00000000-0008-0000-0600-0000A7000000}"/>
                </a:ext>
              </a:extLst>
            </xdr:cNvPr>
            <xdr:cNvSpPr/>
          </xdr:nvSpPr>
          <xdr:spPr>
            <a:xfrm>
              <a:off x="3867150" y="1232535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168" name="Овал 167">
              <a:extLst>
                <a:ext uri="{FF2B5EF4-FFF2-40B4-BE49-F238E27FC236}">
                  <a16:creationId xmlns:a16="http://schemas.microsoft.com/office/drawing/2014/main" id="{00000000-0008-0000-0600-0000A8000000}"/>
                </a:ext>
              </a:extLst>
            </xdr:cNvPr>
            <xdr:cNvSpPr/>
          </xdr:nvSpPr>
          <xdr:spPr>
            <a:xfrm>
              <a:off x="4019550" y="1226820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grpSp>
        <xdr:nvGrpSpPr>
          <xdr:cNvPr id="193" name="Группа 192">
            <a:extLst>
              <a:ext uri="{FF2B5EF4-FFF2-40B4-BE49-F238E27FC236}">
                <a16:creationId xmlns:a16="http://schemas.microsoft.com/office/drawing/2014/main" id="{00000000-0008-0000-0600-0000C1000000}"/>
              </a:ext>
            </a:extLst>
          </xdr:cNvPr>
          <xdr:cNvGrpSpPr/>
        </xdr:nvGrpSpPr>
        <xdr:grpSpPr>
          <a:xfrm>
            <a:off x="3977951" y="11522501"/>
            <a:ext cx="338341" cy="1080000"/>
            <a:chOff x="4291005" y="11522501"/>
            <a:chExt cx="338341" cy="1080000"/>
          </a:xfrm>
        </xdr:grpSpPr>
        <xdr:pic>
          <xdr:nvPicPr>
            <xdr:cNvPr id="145" name="Рисунок 144">
              <a:extLst>
                <a:ext uri="{FF2B5EF4-FFF2-40B4-BE49-F238E27FC236}">
                  <a16:creationId xmlns:a16="http://schemas.microsoft.com/office/drawing/2014/main" id="{00000000-0008-0000-0600-00009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291005" y="11522501"/>
              <a:ext cx="338341" cy="1080000"/>
            </a:xfrm>
            <a:prstGeom prst="rect">
              <a:avLst/>
            </a:prstGeom>
          </xdr:spPr>
        </xdr:pic>
        <xdr:sp macro="" textlink="">
          <xdr:nvSpPr>
            <xdr:cNvPr id="169" name="Овал 168">
              <a:extLst>
                <a:ext uri="{FF2B5EF4-FFF2-40B4-BE49-F238E27FC236}">
                  <a16:creationId xmlns:a16="http://schemas.microsoft.com/office/drawing/2014/main" id="{00000000-0008-0000-0600-0000A9000000}"/>
                </a:ext>
              </a:extLst>
            </xdr:cNvPr>
            <xdr:cNvSpPr/>
          </xdr:nvSpPr>
          <xdr:spPr>
            <a:xfrm>
              <a:off x="4486275" y="1232535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grpSp>
        <xdr:nvGrpSpPr>
          <xdr:cNvPr id="192" name="Группа 191">
            <a:extLst>
              <a:ext uri="{FF2B5EF4-FFF2-40B4-BE49-F238E27FC236}">
                <a16:creationId xmlns:a16="http://schemas.microsoft.com/office/drawing/2014/main" id="{00000000-0008-0000-0600-0000C0000000}"/>
              </a:ext>
            </a:extLst>
          </xdr:cNvPr>
          <xdr:cNvGrpSpPr/>
        </xdr:nvGrpSpPr>
        <xdr:grpSpPr>
          <a:xfrm>
            <a:off x="4864728" y="11882501"/>
            <a:ext cx="343350" cy="720000"/>
            <a:chOff x="4775279" y="11882501"/>
            <a:chExt cx="343350" cy="720000"/>
          </a:xfrm>
        </xdr:grpSpPr>
        <xdr:pic>
          <xdr:nvPicPr>
            <xdr:cNvPr id="146" name="Рисунок 145">
              <a:extLst>
                <a:ext uri="{FF2B5EF4-FFF2-40B4-BE49-F238E27FC236}">
                  <a16:creationId xmlns:a16="http://schemas.microsoft.com/office/drawing/2014/main" id="{00000000-0008-0000-0600-00009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775279" y="11882501"/>
              <a:ext cx="343350" cy="720000"/>
            </a:xfrm>
            <a:prstGeom prst="rect">
              <a:avLst/>
            </a:prstGeom>
          </xdr:spPr>
        </xdr:pic>
        <xdr:sp macro="" textlink="">
          <xdr:nvSpPr>
            <xdr:cNvPr id="170" name="Овал 169">
              <a:extLst>
                <a:ext uri="{FF2B5EF4-FFF2-40B4-BE49-F238E27FC236}">
                  <a16:creationId xmlns:a16="http://schemas.microsoft.com/office/drawing/2014/main" id="{00000000-0008-0000-0600-0000AA000000}"/>
                </a:ext>
              </a:extLst>
            </xdr:cNvPr>
            <xdr:cNvSpPr/>
          </xdr:nvSpPr>
          <xdr:spPr>
            <a:xfrm>
              <a:off x="4972050" y="1232535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grpSp>
        <xdr:nvGrpSpPr>
          <xdr:cNvPr id="191" name="Группа 190">
            <a:extLst>
              <a:ext uri="{FF2B5EF4-FFF2-40B4-BE49-F238E27FC236}">
                <a16:creationId xmlns:a16="http://schemas.microsoft.com/office/drawing/2014/main" id="{00000000-0008-0000-0600-0000BF000000}"/>
              </a:ext>
            </a:extLst>
          </xdr:cNvPr>
          <xdr:cNvGrpSpPr/>
        </xdr:nvGrpSpPr>
        <xdr:grpSpPr>
          <a:xfrm>
            <a:off x="5309289" y="11882501"/>
            <a:ext cx="343350" cy="720000"/>
            <a:chOff x="5264562" y="11882501"/>
            <a:chExt cx="343350" cy="720000"/>
          </a:xfrm>
        </xdr:grpSpPr>
        <xdr:pic>
          <xdr:nvPicPr>
            <xdr:cNvPr id="147" name="Рисунок 146">
              <a:extLst>
                <a:ext uri="{FF2B5EF4-FFF2-40B4-BE49-F238E27FC236}">
                  <a16:creationId xmlns:a16="http://schemas.microsoft.com/office/drawing/2014/main" id="{00000000-0008-0000-0600-00009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264562" y="11882501"/>
              <a:ext cx="343350" cy="720000"/>
            </a:xfrm>
            <a:prstGeom prst="rect">
              <a:avLst/>
            </a:prstGeom>
          </xdr:spPr>
        </xdr:pic>
        <xdr:sp macro="" textlink="">
          <xdr:nvSpPr>
            <xdr:cNvPr id="171" name="Овал 170">
              <a:extLst>
                <a:ext uri="{FF2B5EF4-FFF2-40B4-BE49-F238E27FC236}">
                  <a16:creationId xmlns:a16="http://schemas.microsoft.com/office/drawing/2014/main" id="{00000000-0008-0000-0600-0000AB000000}"/>
                </a:ext>
              </a:extLst>
            </xdr:cNvPr>
            <xdr:cNvSpPr/>
          </xdr:nvSpPr>
          <xdr:spPr>
            <a:xfrm>
              <a:off x="5467350" y="1232535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grpSp>
        <xdr:nvGrpSpPr>
          <xdr:cNvPr id="190" name="Группа 189">
            <a:extLst>
              <a:ext uri="{FF2B5EF4-FFF2-40B4-BE49-F238E27FC236}">
                <a16:creationId xmlns:a16="http://schemas.microsoft.com/office/drawing/2014/main" id="{00000000-0008-0000-0600-0000BE000000}"/>
              </a:ext>
            </a:extLst>
          </xdr:cNvPr>
          <xdr:cNvGrpSpPr/>
        </xdr:nvGrpSpPr>
        <xdr:grpSpPr>
          <a:xfrm>
            <a:off x="5753845" y="12062501"/>
            <a:ext cx="349190" cy="540000"/>
            <a:chOff x="5753845" y="12062501"/>
            <a:chExt cx="349190" cy="540000"/>
          </a:xfrm>
        </xdr:grpSpPr>
        <xdr:pic>
          <xdr:nvPicPr>
            <xdr:cNvPr id="148" name="Рисунок 147">
              <a:extLst>
                <a:ext uri="{FF2B5EF4-FFF2-40B4-BE49-F238E27FC236}">
                  <a16:creationId xmlns:a16="http://schemas.microsoft.com/office/drawing/2014/main" id="{00000000-0008-0000-0600-00009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753845" y="12062501"/>
              <a:ext cx="349190" cy="540000"/>
            </a:xfrm>
            <a:prstGeom prst="rect">
              <a:avLst/>
            </a:prstGeom>
          </xdr:spPr>
        </xdr:pic>
        <xdr:sp macro="" textlink="">
          <xdr:nvSpPr>
            <xdr:cNvPr id="172" name="Овал 171">
              <a:extLst>
                <a:ext uri="{FF2B5EF4-FFF2-40B4-BE49-F238E27FC236}">
                  <a16:creationId xmlns:a16="http://schemas.microsoft.com/office/drawing/2014/main" id="{00000000-0008-0000-0600-0000AC000000}"/>
                </a:ext>
              </a:extLst>
            </xdr:cNvPr>
            <xdr:cNvSpPr/>
          </xdr:nvSpPr>
          <xdr:spPr>
            <a:xfrm>
              <a:off x="5981700" y="1232535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  <xdr:grpSp>
        <xdr:nvGrpSpPr>
          <xdr:cNvPr id="203" name="Группа 202">
            <a:extLst>
              <a:ext uri="{FF2B5EF4-FFF2-40B4-BE49-F238E27FC236}">
                <a16:creationId xmlns:a16="http://schemas.microsoft.com/office/drawing/2014/main" id="{00000000-0008-0000-0600-0000CB000000}"/>
              </a:ext>
            </a:extLst>
          </xdr:cNvPr>
          <xdr:cNvGrpSpPr/>
        </xdr:nvGrpSpPr>
        <xdr:grpSpPr>
          <a:xfrm>
            <a:off x="4417503" y="11506199"/>
            <a:ext cx="346014" cy="1080000"/>
            <a:chOff x="6858000" y="11944349"/>
            <a:chExt cx="346014" cy="1080000"/>
          </a:xfrm>
        </xdr:grpSpPr>
        <xdr:pic>
          <xdr:nvPicPr>
            <xdr:cNvPr id="201" name="Рисунок 200">
              <a:extLst>
                <a:ext uri="{FF2B5EF4-FFF2-40B4-BE49-F238E27FC236}">
                  <a16:creationId xmlns:a16="http://schemas.microsoft.com/office/drawing/2014/main" id="{00000000-0008-0000-0600-0000C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858000" y="11944349"/>
              <a:ext cx="346014" cy="1080000"/>
            </a:xfrm>
            <a:prstGeom prst="rect">
              <a:avLst/>
            </a:prstGeom>
          </xdr:spPr>
        </xdr:pic>
        <xdr:sp macro="" textlink="">
          <xdr:nvSpPr>
            <xdr:cNvPr id="202" name="Овал 201">
              <a:extLst>
                <a:ext uri="{FF2B5EF4-FFF2-40B4-BE49-F238E27FC236}">
                  <a16:creationId xmlns:a16="http://schemas.microsoft.com/office/drawing/2014/main" id="{00000000-0008-0000-0600-0000CA000000}"/>
                </a:ext>
              </a:extLst>
            </xdr:cNvPr>
            <xdr:cNvSpPr/>
          </xdr:nvSpPr>
          <xdr:spPr>
            <a:xfrm>
              <a:off x="7058025" y="12763500"/>
              <a:ext cx="87475" cy="93581"/>
            </a:xfrm>
            <a:prstGeom prst="ellipse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</xdr:grpSp>
    <xdr:clientData/>
  </xdr:twoCellAnchor>
  <xdr:twoCellAnchor>
    <xdr:from>
      <xdr:col>0</xdr:col>
      <xdr:colOff>98424</xdr:colOff>
      <xdr:row>74</xdr:row>
      <xdr:rowOff>104775</xdr:rowOff>
    </xdr:from>
    <xdr:to>
      <xdr:col>9</xdr:col>
      <xdr:colOff>468155</xdr:colOff>
      <xdr:row>80</xdr:row>
      <xdr:rowOff>41775</xdr:rowOff>
    </xdr:to>
    <xdr:grpSp>
      <xdr:nvGrpSpPr>
        <xdr:cNvPr id="206" name="Группа 205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GrpSpPr/>
      </xdr:nvGrpSpPr>
      <xdr:grpSpPr>
        <a:xfrm>
          <a:off x="98424" y="18097500"/>
          <a:ext cx="6027581" cy="1080000"/>
          <a:chOff x="98424" y="14535150"/>
          <a:chExt cx="6027581" cy="1080000"/>
        </a:xfrm>
      </xdr:grpSpPr>
      <xdr:pic>
        <xdr:nvPicPr>
          <xdr:cNvPr id="176" name="Рисунок 175">
            <a:extLst>
              <a:ext uri="{FF2B5EF4-FFF2-40B4-BE49-F238E27FC236}">
                <a16:creationId xmlns:a16="http://schemas.microsoft.com/office/drawing/2014/main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8510" y="14535150"/>
            <a:ext cx="470838" cy="1080000"/>
          </a:xfrm>
          <a:prstGeom prst="rect">
            <a:avLst/>
          </a:prstGeom>
        </xdr:spPr>
      </xdr:pic>
      <xdr:pic>
        <xdr:nvPicPr>
          <xdr:cNvPr id="177" name="Рисунок 176">
            <a:extLst>
              <a:ext uri="{FF2B5EF4-FFF2-40B4-BE49-F238E27FC236}">
                <a16:creationId xmlns:a16="http://schemas.microsoft.com/office/drawing/2014/main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15621" y="14895150"/>
            <a:ext cx="464323" cy="720000"/>
          </a:xfrm>
          <a:prstGeom prst="rect">
            <a:avLst/>
          </a:prstGeom>
        </xdr:spPr>
      </xdr:pic>
      <xdr:pic>
        <xdr:nvPicPr>
          <xdr:cNvPr id="178" name="Рисунок 177">
            <a:extLst>
              <a:ext uri="{FF2B5EF4-FFF2-40B4-BE49-F238E27FC236}">
                <a16:creationId xmlns:a16="http://schemas.microsoft.com/office/drawing/2014/main" id="{00000000-0008-0000-0600-0000B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36827" y="15075150"/>
            <a:ext cx="457656" cy="540000"/>
          </a:xfrm>
          <a:prstGeom prst="rect">
            <a:avLst/>
          </a:prstGeom>
        </xdr:spPr>
      </xdr:pic>
      <xdr:pic>
        <xdr:nvPicPr>
          <xdr:cNvPr id="180" name="Рисунок 179">
            <a:extLst>
              <a:ext uri="{FF2B5EF4-FFF2-40B4-BE49-F238E27FC236}">
                <a16:creationId xmlns:a16="http://schemas.microsoft.com/office/drawing/2014/main" id="{00000000-0008-0000-0600-0000B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51366" y="14535150"/>
            <a:ext cx="340386" cy="1080000"/>
          </a:xfrm>
          <a:prstGeom prst="rect">
            <a:avLst/>
          </a:prstGeom>
        </xdr:spPr>
      </xdr:pic>
      <xdr:pic>
        <xdr:nvPicPr>
          <xdr:cNvPr id="181" name="Рисунок 180">
            <a:extLst>
              <a:ext uri="{FF2B5EF4-FFF2-40B4-BE49-F238E27FC236}">
                <a16:creationId xmlns:a16="http://schemas.microsoft.com/office/drawing/2014/main" id="{00000000-0008-0000-0600-0000B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51532" y="14895150"/>
            <a:ext cx="351762" cy="720000"/>
          </a:xfrm>
          <a:prstGeom prst="rect">
            <a:avLst/>
          </a:prstGeom>
        </xdr:spPr>
      </xdr:pic>
      <xdr:pic>
        <xdr:nvPicPr>
          <xdr:cNvPr id="182" name="Рисунок 181">
            <a:extLst>
              <a:ext uri="{FF2B5EF4-FFF2-40B4-BE49-F238E27FC236}">
                <a16:creationId xmlns:a16="http://schemas.microsoft.com/office/drawing/2014/main" id="{00000000-0008-0000-0600-0000B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260177" y="14895150"/>
            <a:ext cx="351762" cy="720000"/>
          </a:xfrm>
          <a:prstGeom prst="rect">
            <a:avLst/>
          </a:prstGeom>
        </xdr:spPr>
      </xdr:pic>
      <xdr:pic>
        <xdr:nvPicPr>
          <xdr:cNvPr id="183" name="Рисунок 182">
            <a:extLst>
              <a:ext uri="{FF2B5EF4-FFF2-40B4-BE49-F238E27FC236}">
                <a16:creationId xmlns:a16="http://schemas.microsoft.com/office/drawing/2014/main" id="{00000000-0008-0000-0600-0000B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68826" y="15075150"/>
            <a:ext cx="357179" cy="540000"/>
          </a:xfrm>
          <a:prstGeom prst="rect">
            <a:avLst/>
          </a:prstGeom>
        </xdr:spPr>
      </xdr:pic>
      <xdr:pic>
        <xdr:nvPicPr>
          <xdr:cNvPr id="184" name="Рисунок 183">
            <a:extLst>
              <a:ext uri="{FF2B5EF4-FFF2-40B4-BE49-F238E27FC236}">
                <a16:creationId xmlns:a16="http://schemas.microsoft.com/office/drawing/2014/main" id="{00000000-0008-0000-0600-0000B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424" y="14535150"/>
            <a:ext cx="383203" cy="1080000"/>
          </a:xfrm>
          <a:prstGeom prst="rect">
            <a:avLst/>
          </a:prstGeom>
        </xdr:spPr>
      </xdr:pic>
      <xdr:pic>
        <xdr:nvPicPr>
          <xdr:cNvPr id="185" name="Рисунок 184">
            <a:extLst>
              <a:ext uri="{FF2B5EF4-FFF2-40B4-BE49-F238E27FC236}">
                <a16:creationId xmlns:a16="http://schemas.microsoft.com/office/drawing/2014/main" id="{00000000-0008-0000-0600-0000B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94644" y="14895150"/>
            <a:ext cx="464094" cy="720000"/>
          </a:xfrm>
          <a:prstGeom prst="rect">
            <a:avLst/>
          </a:prstGeom>
        </xdr:spPr>
      </xdr:pic>
      <xdr:pic>
        <xdr:nvPicPr>
          <xdr:cNvPr id="189" name="Рисунок 188">
            <a:extLst>
              <a:ext uri="{FF2B5EF4-FFF2-40B4-BE49-F238E27FC236}">
                <a16:creationId xmlns:a16="http://schemas.microsoft.com/office/drawing/2014/main" id="{00000000-0008-0000-0600-0000B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66231" y="14535150"/>
            <a:ext cx="471530" cy="1080000"/>
          </a:xfrm>
          <a:prstGeom prst="rect">
            <a:avLst/>
          </a:prstGeom>
        </xdr:spPr>
      </xdr:pic>
      <xdr:pic>
        <xdr:nvPicPr>
          <xdr:cNvPr id="205" name="Рисунок 204">
            <a:extLst>
              <a:ext uri="{FF2B5EF4-FFF2-40B4-BE49-F238E27FC236}">
                <a16:creationId xmlns:a16="http://schemas.microsoft.com/office/drawing/2014/main" id="{00000000-0008-0000-0600-0000C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48635" y="14535150"/>
            <a:ext cx="346014" cy="10800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371475</xdr:colOff>
      <xdr:row>44</xdr:row>
      <xdr:rowOff>266700</xdr:rowOff>
    </xdr:from>
    <xdr:to>
      <xdr:col>3</xdr:col>
      <xdr:colOff>458950</xdr:colOff>
      <xdr:row>44</xdr:row>
      <xdr:rowOff>360281</xdr:rowOff>
    </xdr:to>
    <xdr:sp macro="" textlink="">
      <xdr:nvSpPr>
        <xdr:cNvPr id="207" name="Овал 206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SpPr/>
      </xdr:nvSpPr>
      <xdr:spPr>
        <a:xfrm>
          <a:off x="2257425" y="6362700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342900</xdr:colOff>
      <xdr:row>44</xdr:row>
      <xdr:rowOff>266700</xdr:rowOff>
    </xdr:from>
    <xdr:to>
      <xdr:col>5</xdr:col>
      <xdr:colOff>430375</xdr:colOff>
      <xdr:row>44</xdr:row>
      <xdr:rowOff>360281</xdr:rowOff>
    </xdr:to>
    <xdr:sp macro="" textlink="">
      <xdr:nvSpPr>
        <xdr:cNvPr id="208" name="Овал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SpPr/>
      </xdr:nvSpPr>
      <xdr:spPr>
        <a:xfrm>
          <a:off x="3486150" y="6362700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533400</xdr:colOff>
      <xdr:row>38</xdr:row>
      <xdr:rowOff>190500</xdr:rowOff>
    </xdr:from>
    <xdr:to>
      <xdr:col>5</xdr:col>
      <xdr:colOff>620875</xdr:colOff>
      <xdr:row>38</xdr:row>
      <xdr:rowOff>284081</xdr:rowOff>
    </xdr:to>
    <xdr:sp macro="" textlink="">
      <xdr:nvSpPr>
        <xdr:cNvPr id="209" name="Овал 208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SpPr/>
      </xdr:nvSpPr>
      <xdr:spPr>
        <a:xfrm>
          <a:off x="3676650" y="4829175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438150</xdr:colOff>
      <xdr:row>38</xdr:row>
      <xdr:rowOff>190500</xdr:rowOff>
    </xdr:from>
    <xdr:to>
      <xdr:col>3</xdr:col>
      <xdr:colOff>525625</xdr:colOff>
      <xdr:row>38</xdr:row>
      <xdr:rowOff>284081</xdr:rowOff>
    </xdr:to>
    <xdr:sp macro="" textlink="">
      <xdr:nvSpPr>
        <xdr:cNvPr id="210" name="Овал 209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SpPr/>
      </xdr:nvSpPr>
      <xdr:spPr>
        <a:xfrm>
          <a:off x="2324100" y="4829175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438150</xdr:colOff>
      <xdr:row>31</xdr:row>
      <xdr:rowOff>123825</xdr:rowOff>
    </xdr:from>
    <xdr:to>
      <xdr:col>3</xdr:col>
      <xdr:colOff>525625</xdr:colOff>
      <xdr:row>31</xdr:row>
      <xdr:rowOff>217406</xdr:rowOff>
    </xdr:to>
    <xdr:sp macro="" textlink="">
      <xdr:nvSpPr>
        <xdr:cNvPr id="211" name="Овал 210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SpPr/>
      </xdr:nvSpPr>
      <xdr:spPr>
        <a:xfrm>
          <a:off x="2324100" y="3352800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476250</xdr:colOff>
      <xdr:row>19</xdr:row>
      <xdr:rowOff>76200</xdr:rowOff>
    </xdr:from>
    <xdr:to>
      <xdr:col>3</xdr:col>
      <xdr:colOff>563725</xdr:colOff>
      <xdr:row>19</xdr:row>
      <xdr:rowOff>169781</xdr:rowOff>
    </xdr:to>
    <xdr:sp macro="" textlink="">
      <xdr:nvSpPr>
        <xdr:cNvPr id="212" name="Овал 211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SpPr/>
      </xdr:nvSpPr>
      <xdr:spPr>
        <a:xfrm>
          <a:off x="2362200" y="685800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476250</xdr:colOff>
      <xdr:row>51</xdr:row>
      <xdr:rowOff>333375</xdr:rowOff>
    </xdr:from>
    <xdr:to>
      <xdr:col>3</xdr:col>
      <xdr:colOff>563725</xdr:colOff>
      <xdr:row>51</xdr:row>
      <xdr:rowOff>426956</xdr:rowOff>
    </xdr:to>
    <xdr:sp macro="" textlink="">
      <xdr:nvSpPr>
        <xdr:cNvPr id="213" name="Овал 212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SpPr/>
      </xdr:nvSpPr>
      <xdr:spPr>
        <a:xfrm>
          <a:off x="2362200" y="9191625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466725</xdr:colOff>
      <xdr:row>57</xdr:row>
      <xdr:rowOff>266700</xdr:rowOff>
    </xdr:from>
    <xdr:to>
      <xdr:col>3</xdr:col>
      <xdr:colOff>554200</xdr:colOff>
      <xdr:row>57</xdr:row>
      <xdr:rowOff>360281</xdr:rowOff>
    </xdr:to>
    <xdr:sp macro="" textlink="">
      <xdr:nvSpPr>
        <xdr:cNvPr id="214" name="Овал 213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SpPr/>
      </xdr:nvSpPr>
      <xdr:spPr>
        <a:xfrm>
          <a:off x="2352675" y="10591800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314325</xdr:colOff>
      <xdr:row>78</xdr:row>
      <xdr:rowOff>142875</xdr:rowOff>
    </xdr:from>
    <xdr:to>
      <xdr:col>0</xdr:col>
      <xdr:colOff>401800</xdr:colOff>
      <xdr:row>79</xdr:row>
      <xdr:rowOff>45956</xdr:rowOff>
    </xdr:to>
    <xdr:sp macro="" textlink="">
      <xdr:nvSpPr>
        <xdr:cNvPr id="215" name="Овал 214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SpPr/>
      </xdr:nvSpPr>
      <xdr:spPr>
        <a:xfrm>
          <a:off x="314325" y="1533525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200025</xdr:colOff>
      <xdr:row>78</xdr:row>
      <xdr:rowOff>142875</xdr:rowOff>
    </xdr:from>
    <xdr:to>
      <xdr:col>1</xdr:col>
      <xdr:colOff>287500</xdr:colOff>
      <xdr:row>79</xdr:row>
      <xdr:rowOff>45956</xdr:rowOff>
    </xdr:to>
    <xdr:sp macro="" textlink="">
      <xdr:nvSpPr>
        <xdr:cNvPr id="216" name="Овал 215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SpPr/>
      </xdr:nvSpPr>
      <xdr:spPr>
        <a:xfrm>
          <a:off x="828675" y="1533525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352425</xdr:colOff>
      <xdr:row>78</xdr:row>
      <xdr:rowOff>95250</xdr:rowOff>
    </xdr:from>
    <xdr:to>
      <xdr:col>1</xdr:col>
      <xdr:colOff>439900</xdr:colOff>
      <xdr:row>78</xdr:row>
      <xdr:rowOff>188831</xdr:rowOff>
    </xdr:to>
    <xdr:sp macro="" textlink="">
      <xdr:nvSpPr>
        <xdr:cNvPr id="217" name="Овал 216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SpPr/>
      </xdr:nvSpPr>
      <xdr:spPr>
        <a:xfrm>
          <a:off x="981075" y="15287625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200025</xdr:colOff>
      <xdr:row>76</xdr:row>
      <xdr:rowOff>76200</xdr:rowOff>
    </xdr:from>
    <xdr:to>
      <xdr:col>2</xdr:col>
      <xdr:colOff>287500</xdr:colOff>
      <xdr:row>76</xdr:row>
      <xdr:rowOff>169781</xdr:rowOff>
    </xdr:to>
    <xdr:sp macro="" textlink="">
      <xdr:nvSpPr>
        <xdr:cNvPr id="218" name="Овал 217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SpPr/>
      </xdr:nvSpPr>
      <xdr:spPr>
        <a:xfrm>
          <a:off x="1457325" y="14887575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342900</xdr:colOff>
      <xdr:row>76</xdr:row>
      <xdr:rowOff>28575</xdr:rowOff>
    </xdr:from>
    <xdr:to>
      <xdr:col>2</xdr:col>
      <xdr:colOff>430375</xdr:colOff>
      <xdr:row>76</xdr:row>
      <xdr:rowOff>122156</xdr:rowOff>
    </xdr:to>
    <xdr:sp macro="" textlink="">
      <xdr:nvSpPr>
        <xdr:cNvPr id="219" name="Овал 218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SpPr/>
      </xdr:nvSpPr>
      <xdr:spPr>
        <a:xfrm>
          <a:off x="1600200" y="1483995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209550</xdr:colOff>
      <xdr:row>78</xdr:row>
      <xdr:rowOff>142875</xdr:rowOff>
    </xdr:from>
    <xdr:to>
      <xdr:col>3</xdr:col>
      <xdr:colOff>297025</xdr:colOff>
      <xdr:row>79</xdr:row>
      <xdr:rowOff>45956</xdr:rowOff>
    </xdr:to>
    <xdr:sp macro="" textlink="">
      <xdr:nvSpPr>
        <xdr:cNvPr id="220" name="Овал 219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SpPr/>
      </xdr:nvSpPr>
      <xdr:spPr>
        <a:xfrm>
          <a:off x="2095500" y="1533525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352425</xdr:colOff>
      <xdr:row>78</xdr:row>
      <xdr:rowOff>95250</xdr:rowOff>
    </xdr:from>
    <xdr:to>
      <xdr:col>3</xdr:col>
      <xdr:colOff>439900</xdr:colOff>
      <xdr:row>78</xdr:row>
      <xdr:rowOff>188831</xdr:rowOff>
    </xdr:to>
    <xdr:sp macro="" textlink="">
      <xdr:nvSpPr>
        <xdr:cNvPr id="221" name="Овал 220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SpPr/>
      </xdr:nvSpPr>
      <xdr:spPr>
        <a:xfrm>
          <a:off x="2238375" y="15287625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190500</xdr:colOff>
      <xdr:row>78</xdr:row>
      <xdr:rowOff>142875</xdr:rowOff>
    </xdr:from>
    <xdr:to>
      <xdr:col>4</xdr:col>
      <xdr:colOff>277975</xdr:colOff>
      <xdr:row>79</xdr:row>
      <xdr:rowOff>45956</xdr:rowOff>
    </xdr:to>
    <xdr:sp macro="" textlink="">
      <xdr:nvSpPr>
        <xdr:cNvPr id="222" name="Овал 221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SpPr/>
      </xdr:nvSpPr>
      <xdr:spPr>
        <a:xfrm>
          <a:off x="2705100" y="1533525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333375</xdr:colOff>
      <xdr:row>78</xdr:row>
      <xdr:rowOff>95250</xdr:rowOff>
    </xdr:from>
    <xdr:to>
      <xdr:col>4</xdr:col>
      <xdr:colOff>420850</xdr:colOff>
      <xdr:row>78</xdr:row>
      <xdr:rowOff>188831</xdr:rowOff>
    </xdr:to>
    <xdr:sp macro="" textlink="">
      <xdr:nvSpPr>
        <xdr:cNvPr id="223" name="Овал 222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SpPr/>
      </xdr:nvSpPr>
      <xdr:spPr>
        <a:xfrm>
          <a:off x="2847975" y="15287625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161925</xdr:colOff>
      <xdr:row>78</xdr:row>
      <xdr:rowOff>142875</xdr:rowOff>
    </xdr:from>
    <xdr:to>
      <xdr:col>5</xdr:col>
      <xdr:colOff>249400</xdr:colOff>
      <xdr:row>79</xdr:row>
      <xdr:rowOff>45956</xdr:rowOff>
    </xdr:to>
    <xdr:sp macro="" textlink="">
      <xdr:nvSpPr>
        <xdr:cNvPr id="224" name="Овал 223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SpPr/>
      </xdr:nvSpPr>
      <xdr:spPr>
        <a:xfrm>
          <a:off x="3305175" y="1533525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304800</xdr:colOff>
      <xdr:row>78</xdr:row>
      <xdr:rowOff>95250</xdr:rowOff>
    </xdr:from>
    <xdr:to>
      <xdr:col>5</xdr:col>
      <xdr:colOff>392275</xdr:colOff>
      <xdr:row>78</xdr:row>
      <xdr:rowOff>188831</xdr:rowOff>
    </xdr:to>
    <xdr:sp macro="" textlink="">
      <xdr:nvSpPr>
        <xdr:cNvPr id="225" name="Овал 224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SpPr/>
      </xdr:nvSpPr>
      <xdr:spPr>
        <a:xfrm>
          <a:off x="3448050" y="15287625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180975</xdr:colOff>
      <xdr:row>78</xdr:row>
      <xdr:rowOff>142875</xdr:rowOff>
    </xdr:from>
    <xdr:to>
      <xdr:col>6</xdr:col>
      <xdr:colOff>268450</xdr:colOff>
      <xdr:row>79</xdr:row>
      <xdr:rowOff>45956</xdr:rowOff>
    </xdr:to>
    <xdr:sp macro="" textlink="">
      <xdr:nvSpPr>
        <xdr:cNvPr id="226" name="Овал 225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SpPr/>
      </xdr:nvSpPr>
      <xdr:spPr>
        <a:xfrm>
          <a:off x="3952875" y="1533525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66675</xdr:colOff>
      <xdr:row>76</xdr:row>
      <xdr:rowOff>57150</xdr:rowOff>
    </xdr:from>
    <xdr:to>
      <xdr:col>7</xdr:col>
      <xdr:colOff>154150</xdr:colOff>
      <xdr:row>76</xdr:row>
      <xdr:rowOff>150731</xdr:rowOff>
    </xdr:to>
    <xdr:sp macro="" textlink="">
      <xdr:nvSpPr>
        <xdr:cNvPr id="230" name="Овал 229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SpPr/>
      </xdr:nvSpPr>
      <xdr:spPr>
        <a:xfrm>
          <a:off x="4467225" y="14868525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571500</xdr:colOff>
      <xdr:row>78</xdr:row>
      <xdr:rowOff>142875</xdr:rowOff>
    </xdr:from>
    <xdr:to>
      <xdr:col>8</xdr:col>
      <xdr:colOff>30325</xdr:colOff>
      <xdr:row>79</xdr:row>
      <xdr:rowOff>45956</xdr:rowOff>
    </xdr:to>
    <xdr:sp macro="" textlink="">
      <xdr:nvSpPr>
        <xdr:cNvPr id="231" name="Овал 230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SpPr/>
      </xdr:nvSpPr>
      <xdr:spPr>
        <a:xfrm>
          <a:off x="4972050" y="1533525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447675</xdr:colOff>
      <xdr:row>78</xdr:row>
      <xdr:rowOff>142875</xdr:rowOff>
    </xdr:from>
    <xdr:to>
      <xdr:col>8</xdr:col>
      <xdr:colOff>535150</xdr:colOff>
      <xdr:row>79</xdr:row>
      <xdr:rowOff>45956</xdr:rowOff>
    </xdr:to>
    <xdr:sp macro="" textlink="">
      <xdr:nvSpPr>
        <xdr:cNvPr id="232" name="Овал 231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SpPr/>
      </xdr:nvSpPr>
      <xdr:spPr>
        <a:xfrm>
          <a:off x="5476875" y="1533525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323850</xdr:colOff>
      <xdr:row>78</xdr:row>
      <xdr:rowOff>142875</xdr:rowOff>
    </xdr:from>
    <xdr:to>
      <xdr:col>9</xdr:col>
      <xdr:colOff>411325</xdr:colOff>
      <xdr:row>79</xdr:row>
      <xdr:rowOff>45956</xdr:rowOff>
    </xdr:to>
    <xdr:sp macro="" textlink="">
      <xdr:nvSpPr>
        <xdr:cNvPr id="233" name="Овал 232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SpPr/>
      </xdr:nvSpPr>
      <xdr:spPr>
        <a:xfrm>
          <a:off x="5981700" y="1533525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238125</xdr:colOff>
      <xdr:row>63</xdr:row>
      <xdr:rowOff>66675</xdr:rowOff>
    </xdr:from>
    <xdr:to>
      <xdr:col>7</xdr:col>
      <xdr:colOff>325600</xdr:colOff>
      <xdr:row>63</xdr:row>
      <xdr:rowOff>160256</xdr:rowOff>
    </xdr:to>
    <xdr:sp macro="" textlink="">
      <xdr:nvSpPr>
        <xdr:cNvPr id="234" name="Овал 233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SpPr/>
      </xdr:nvSpPr>
      <xdr:spPr>
        <a:xfrm>
          <a:off x="4638675" y="11820525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76200</xdr:colOff>
      <xdr:row>63</xdr:row>
      <xdr:rowOff>66675</xdr:rowOff>
    </xdr:from>
    <xdr:to>
      <xdr:col>2</xdr:col>
      <xdr:colOff>163675</xdr:colOff>
      <xdr:row>63</xdr:row>
      <xdr:rowOff>160256</xdr:rowOff>
    </xdr:to>
    <xdr:sp macro="" textlink="">
      <xdr:nvSpPr>
        <xdr:cNvPr id="235" name="Овал 234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SpPr/>
      </xdr:nvSpPr>
      <xdr:spPr>
        <a:xfrm>
          <a:off x="1333500" y="11820525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228600</xdr:colOff>
      <xdr:row>63</xdr:row>
      <xdr:rowOff>19050</xdr:rowOff>
    </xdr:from>
    <xdr:to>
      <xdr:col>2</xdr:col>
      <xdr:colOff>316075</xdr:colOff>
      <xdr:row>63</xdr:row>
      <xdr:rowOff>112631</xdr:rowOff>
    </xdr:to>
    <xdr:sp macro="" textlink="">
      <xdr:nvSpPr>
        <xdr:cNvPr id="236" name="Овал 235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SpPr/>
      </xdr:nvSpPr>
      <xdr:spPr>
        <a:xfrm>
          <a:off x="1485900" y="1177290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200025</xdr:colOff>
      <xdr:row>78</xdr:row>
      <xdr:rowOff>161925</xdr:rowOff>
    </xdr:from>
    <xdr:to>
      <xdr:col>2</xdr:col>
      <xdr:colOff>287500</xdr:colOff>
      <xdr:row>79</xdr:row>
      <xdr:rowOff>65006</xdr:rowOff>
    </xdr:to>
    <xdr:sp macro="" textlink="">
      <xdr:nvSpPr>
        <xdr:cNvPr id="237" name="Овал 236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SpPr/>
      </xdr:nvSpPr>
      <xdr:spPr>
        <a:xfrm>
          <a:off x="1457325" y="15354300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342900</xdr:colOff>
      <xdr:row>78</xdr:row>
      <xdr:rowOff>114300</xdr:rowOff>
    </xdr:from>
    <xdr:to>
      <xdr:col>2</xdr:col>
      <xdr:colOff>430375</xdr:colOff>
      <xdr:row>79</xdr:row>
      <xdr:rowOff>17381</xdr:rowOff>
    </xdr:to>
    <xdr:sp macro="" textlink="">
      <xdr:nvSpPr>
        <xdr:cNvPr id="238" name="Овал 237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SpPr/>
      </xdr:nvSpPr>
      <xdr:spPr>
        <a:xfrm>
          <a:off x="1600200" y="15306675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66675</xdr:colOff>
      <xdr:row>78</xdr:row>
      <xdr:rowOff>133350</xdr:rowOff>
    </xdr:from>
    <xdr:to>
      <xdr:col>7</xdr:col>
      <xdr:colOff>154150</xdr:colOff>
      <xdr:row>79</xdr:row>
      <xdr:rowOff>36431</xdr:rowOff>
    </xdr:to>
    <xdr:sp macro="" textlink="">
      <xdr:nvSpPr>
        <xdr:cNvPr id="239" name="Овал 238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SpPr/>
      </xdr:nvSpPr>
      <xdr:spPr>
        <a:xfrm>
          <a:off x="4467225" y="15325725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485775</xdr:colOff>
      <xdr:row>70</xdr:row>
      <xdr:rowOff>323850</xdr:rowOff>
    </xdr:from>
    <xdr:to>
      <xdr:col>3</xdr:col>
      <xdr:colOff>573250</xdr:colOff>
      <xdr:row>70</xdr:row>
      <xdr:rowOff>417431</xdr:rowOff>
    </xdr:to>
    <xdr:sp macro="" textlink="">
      <xdr:nvSpPr>
        <xdr:cNvPr id="240" name="Овал 239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SpPr/>
      </xdr:nvSpPr>
      <xdr:spPr>
        <a:xfrm>
          <a:off x="2371725" y="13706475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504825</xdr:colOff>
      <xdr:row>57</xdr:row>
      <xdr:rowOff>228600</xdr:rowOff>
    </xdr:from>
    <xdr:to>
      <xdr:col>9</xdr:col>
      <xdr:colOff>592300</xdr:colOff>
      <xdr:row>57</xdr:row>
      <xdr:rowOff>322181</xdr:rowOff>
    </xdr:to>
    <xdr:sp macro="" textlink="">
      <xdr:nvSpPr>
        <xdr:cNvPr id="241" name="Овал 240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SpPr/>
      </xdr:nvSpPr>
      <xdr:spPr>
        <a:xfrm>
          <a:off x="6162675" y="10553700"/>
          <a:ext cx="87475" cy="9358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361950</xdr:colOff>
      <xdr:row>70</xdr:row>
      <xdr:rowOff>266700</xdr:rowOff>
    </xdr:from>
    <xdr:to>
      <xdr:col>9</xdr:col>
      <xdr:colOff>449425</xdr:colOff>
      <xdr:row>70</xdr:row>
      <xdr:rowOff>360281</xdr:rowOff>
    </xdr:to>
    <xdr:sp macro="" textlink="">
      <xdr:nvSpPr>
        <xdr:cNvPr id="242" name="Овал 241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SpPr/>
      </xdr:nvSpPr>
      <xdr:spPr>
        <a:xfrm>
          <a:off x="6019800" y="16544925"/>
          <a:ext cx="87475" cy="93581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164610</xdr:colOff>
      <xdr:row>87</xdr:row>
      <xdr:rowOff>71400</xdr:rowOff>
    </xdr:from>
    <xdr:to>
      <xdr:col>7</xdr:col>
      <xdr:colOff>48311</xdr:colOff>
      <xdr:row>93</xdr:row>
      <xdr:rowOff>8400</xdr:rowOff>
    </xdr:to>
    <xdr:grpSp>
      <xdr:nvGrpSpPr>
        <xdr:cNvPr id="252" name="Группа 251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GrpSpPr/>
      </xdr:nvGrpSpPr>
      <xdr:grpSpPr>
        <a:xfrm>
          <a:off x="164610" y="20845425"/>
          <a:ext cx="4284251" cy="1080000"/>
          <a:chOff x="259860" y="20483475"/>
          <a:chExt cx="4284251" cy="1080000"/>
        </a:xfrm>
      </xdr:grpSpPr>
      <xdr:pic>
        <xdr:nvPicPr>
          <xdr:cNvPr id="245" name="Рисунок 244">
            <a:extLst>
              <a:ext uri="{FF2B5EF4-FFF2-40B4-BE49-F238E27FC236}">
                <a16:creationId xmlns:a16="http://schemas.microsoft.com/office/drawing/2014/main" id="{00000000-0008-0000-0600-0000F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92101" y="20483475"/>
            <a:ext cx="313045" cy="1080000"/>
          </a:xfrm>
          <a:prstGeom prst="rect">
            <a:avLst/>
          </a:prstGeom>
        </xdr:spPr>
      </xdr:pic>
      <xdr:pic>
        <xdr:nvPicPr>
          <xdr:cNvPr id="246" name="Рисунок 245">
            <a:extLst>
              <a:ext uri="{FF2B5EF4-FFF2-40B4-BE49-F238E27FC236}">
                <a16:creationId xmlns:a16="http://schemas.microsoft.com/office/drawing/2014/main" id="{00000000-0008-0000-0600-0000F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81987" y="20483475"/>
            <a:ext cx="462028" cy="1080000"/>
          </a:xfrm>
          <a:prstGeom prst="rect">
            <a:avLst/>
          </a:prstGeom>
        </xdr:spPr>
      </xdr:pic>
      <xdr:pic>
        <xdr:nvPicPr>
          <xdr:cNvPr id="247" name="Рисунок 246">
            <a:extLst>
              <a:ext uri="{FF2B5EF4-FFF2-40B4-BE49-F238E27FC236}">
                <a16:creationId xmlns:a16="http://schemas.microsoft.com/office/drawing/2014/main" id="{00000000-0008-0000-0600-0000F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53232" y="20843475"/>
            <a:ext cx="318420" cy="720000"/>
          </a:xfrm>
          <a:prstGeom prst="rect">
            <a:avLst/>
          </a:prstGeom>
        </xdr:spPr>
      </xdr:pic>
      <xdr:pic>
        <xdr:nvPicPr>
          <xdr:cNvPr id="248" name="Рисунок 247">
            <a:extLst>
              <a:ext uri="{FF2B5EF4-FFF2-40B4-BE49-F238E27FC236}">
                <a16:creationId xmlns:a16="http://schemas.microsoft.com/office/drawing/2014/main" id="{00000000-0008-0000-0600-0000F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19740" y="21023475"/>
            <a:ext cx="324371" cy="540000"/>
          </a:xfrm>
          <a:prstGeom prst="rect">
            <a:avLst/>
          </a:prstGeom>
        </xdr:spPr>
      </xdr:pic>
      <xdr:pic>
        <xdr:nvPicPr>
          <xdr:cNvPr id="249" name="Рисунок 248">
            <a:extLst>
              <a:ext uri="{FF2B5EF4-FFF2-40B4-BE49-F238E27FC236}">
                <a16:creationId xmlns:a16="http://schemas.microsoft.com/office/drawing/2014/main" id="{00000000-0008-0000-0600-0000F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9860" y="20483475"/>
            <a:ext cx="463711" cy="1080000"/>
          </a:xfrm>
          <a:prstGeom prst="rect">
            <a:avLst/>
          </a:prstGeom>
        </xdr:spPr>
      </xdr:pic>
      <xdr:pic>
        <xdr:nvPicPr>
          <xdr:cNvPr id="250" name="Рисунок 249">
            <a:extLst>
              <a:ext uri="{FF2B5EF4-FFF2-40B4-BE49-F238E27FC236}">
                <a16:creationId xmlns:a16="http://schemas.microsoft.com/office/drawing/2014/main" id="{00000000-0008-0000-0600-0000F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71657" y="20843475"/>
            <a:ext cx="460467" cy="720000"/>
          </a:xfrm>
          <a:prstGeom prst="rect">
            <a:avLst/>
          </a:prstGeom>
        </xdr:spPr>
      </xdr:pic>
      <xdr:pic>
        <xdr:nvPicPr>
          <xdr:cNvPr id="251" name="Рисунок 250">
            <a:extLst>
              <a:ext uri="{FF2B5EF4-FFF2-40B4-BE49-F238E27FC236}">
                <a16:creationId xmlns:a16="http://schemas.microsoft.com/office/drawing/2014/main" id="{00000000-0008-0000-0600-0000F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80210" y="21023475"/>
            <a:ext cx="453691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166613</xdr:colOff>
      <xdr:row>96</xdr:row>
      <xdr:rowOff>38100</xdr:rowOff>
    </xdr:from>
    <xdr:to>
      <xdr:col>7</xdr:col>
      <xdr:colOff>572511</xdr:colOff>
      <xdr:row>99</xdr:row>
      <xdr:rowOff>122068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163" y="22545675"/>
          <a:ext cx="405898" cy="941218"/>
        </a:xfrm>
        <a:prstGeom prst="rect">
          <a:avLst/>
        </a:prstGeom>
      </xdr:spPr>
    </xdr:pic>
    <xdr:clientData/>
  </xdr:twoCellAnchor>
  <xdr:twoCellAnchor editAs="oneCell">
    <xdr:from>
      <xdr:col>8</xdr:col>
      <xdr:colOff>152399</xdr:colOff>
      <xdr:row>96</xdr:row>
      <xdr:rowOff>266699</xdr:rowOff>
    </xdr:from>
    <xdr:to>
      <xdr:col>8</xdr:col>
      <xdr:colOff>581024</xdr:colOff>
      <xdr:row>99</xdr:row>
      <xdr:rowOff>80198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599" y="22774274"/>
          <a:ext cx="428625" cy="670749"/>
        </a:xfrm>
        <a:prstGeom prst="rect">
          <a:avLst/>
        </a:prstGeom>
      </xdr:spPr>
    </xdr:pic>
    <xdr:clientData/>
  </xdr:twoCellAnchor>
  <xdr:oneCellAnchor>
    <xdr:from>
      <xdr:col>7</xdr:col>
      <xdr:colOff>166613</xdr:colOff>
      <xdr:row>102</xdr:row>
      <xdr:rowOff>38100</xdr:rowOff>
    </xdr:from>
    <xdr:ext cx="405898" cy="941218"/>
    <xdr:pic>
      <xdr:nvPicPr>
        <xdr:cNvPr id="186" name="Рисунок 185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163" y="23993475"/>
          <a:ext cx="405898" cy="941218"/>
        </a:xfrm>
        <a:prstGeom prst="rect">
          <a:avLst/>
        </a:prstGeom>
      </xdr:spPr>
    </xdr:pic>
    <xdr:clientData/>
  </xdr:oneCellAnchor>
  <xdr:oneCellAnchor>
    <xdr:from>
      <xdr:col>8</xdr:col>
      <xdr:colOff>152399</xdr:colOff>
      <xdr:row>102</xdr:row>
      <xdr:rowOff>266699</xdr:rowOff>
    </xdr:from>
    <xdr:ext cx="428625" cy="670749"/>
    <xdr:pic>
      <xdr:nvPicPr>
        <xdr:cNvPr id="187" name="Рисунок 186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599" y="24222074"/>
          <a:ext cx="428625" cy="6707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T41"/>
  <sheetViews>
    <sheetView showGridLines="0" tabSelected="1" zoomScaleNormal="100" workbookViewId="0">
      <selection activeCell="E5" sqref="E5"/>
    </sheetView>
  </sheetViews>
  <sheetFormatPr defaultRowHeight="15" x14ac:dyDescent="0.25"/>
  <cols>
    <col min="1" max="1" width="17.28515625" customWidth="1"/>
    <col min="2" max="2" width="33.5703125" customWidth="1"/>
    <col min="3" max="3" width="17.28515625" style="5" customWidth="1"/>
    <col min="4" max="4" width="16.28515625" style="5" customWidth="1"/>
    <col min="5" max="5" width="11.7109375" style="5" customWidth="1"/>
    <col min="10" max="10" width="12.85546875" customWidth="1"/>
  </cols>
  <sheetData>
    <row r="1" spans="1:20" s="127" customFormat="1" x14ac:dyDescent="0.25">
      <c r="A1" s="249"/>
      <c r="B1" s="249"/>
      <c r="C1" s="249"/>
      <c r="D1" s="249"/>
      <c r="E1" s="249"/>
      <c r="G1" s="128"/>
      <c r="H1" s="128"/>
      <c r="I1" s="128"/>
      <c r="J1" s="128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27" customFormat="1" x14ac:dyDescent="0.25">
      <c r="A2" s="249"/>
      <c r="B2" s="249"/>
      <c r="C2" s="249"/>
      <c r="D2" s="249"/>
      <c r="E2" s="249"/>
      <c r="G2" s="128"/>
      <c r="H2" s="128"/>
      <c r="I2" s="128"/>
      <c r="J2" s="128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127" customFormat="1" x14ac:dyDescent="0.25">
      <c r="A3" s="249"/>
      <c r="B3" s="249"/>
      <c r="C3" s="249"/>
      <c r="D3" s="249"/>
      <c r="E3" s="249"/>
      <c r="G3" s="128"/>
      <c r="H3" s="128"/>
      <c r="I3" s="128"/>
      <c r="J3" s="128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127" customFormat="1" x14ac:dyDescent="0.25">
      <c r="A4" s="129"/>
      <c r="B4" s="129"/>
      <c r="C4" s="129"/>
      <c r="D4" s="129"/>
      <c r="E4" s="129"/>
      <c r="G4" s="128"/>
      <c r="H4" s="128"/>
      <c r="I4" s="128"/>
      <c r="J4" s="128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27" customFormat="1" x14ac:dyDescent="0.25">
      <c r="A5" s="129"/>
      <c r="B5" s="129"/>
      <c r="C5" s="129"/>
      <c r="D5" s="129"/>
      <c r="E5" s="129"/>
      <c r="G5" s="128"/>
      <c r="H5" s="128"/>
      <c r="I5" s="128"/>
      <c r="J5" s="128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27" customFormat="1" x14ac:dyDescent="0.25">
      <c r="A6" s="130"/>
      <c r="B6" s="130"/>
      <c r="C6" s="131"/>
      <c r="D6" s="129" t="s">
        <v>249</v>
      </c>
      <c r="E6" s="132">
        <v>45544</v>
      </c>
      <c r="G6" s="128"/>
      <c r="H6" s="128"/>
      <c r="I6" s="128"/>
      <c r="J6" s="128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1" customFormat="1" ht="18" thickBot="1" x14ac:dyDescent="0.3">
      <c r="A7" s="230" t="s">
        <v>57</v>
      </c>
      <c r="B7" s="230"/>
      <c r="C7" s="230"/>
      <c r="D7" s="230"/>
      <c r="E7" s="230"/>
      <c r="F7" s="2"/>
      <c r="G7" s="2"/>
      <c r="H7" s="2"/>
      <c r="I7" s="2"/>
    </row>
    <row r="8" spans="1:20" s="1" customFormat="1" ht="15.75" thickBot="1" x14ac:dyDescent="0.3">
      <c r="A8" s="49" t="s">
        <v>1</v>
      </c>
      <c r="B8" s="50"/>
      <c r="C8" s="50"/>
      <c r="D8" s="50"/>
      <c r="E8" s="51"/>
      <c r="F8" s="18"/>
      <c r="G8" s="18"/>
      <c r="H8" s="18"/>
      <c r="I8" s="18"/>
      <c r="J8" s="18"/>
    </row>
    <row r="9" spans="1:20" s="1" customFormat="1" x14ac:dyDescent="0.25">
      <c r="A9" s="250" t="s">
        <v>234</v>
      </c>
      <c r="B9" s="251"/>
      <c r="C9" s="251"/>
      <c r="D9" s="251"/>
      <c r="E9" s="252"/>
      <c r="F9" s="19"/>
      <c r="G9" s="19"/>
      <c r="H9" s="19"/>
      <c r="I9" s="19"/>
      <c r="J9" s="19"/>
    </row>
    <row r="10" spans="1:20" s="1" customFormat="1" x14ac:dyDescent="0.25">
      <c r="A10" s="243" t="s">
        <v>235</v>
      </c>
      <c r="B10" s="244"/>
      <c r="C10" s="244"/>
      <c r="D10" s="244"/>
      <c r="E10" s="245"/>
      <c r="F10" s="19"/>
      <c r="G10" s="19"/>
      <c r="H10" s="19"/>
      <c r="I10" s="19"/>
      <c r="J10" s="19"/>
    </row>
    <row r="11" spans="1:20" s="1" customFormat="1" x14ac:dyDescent="0.25">
      <c r="A11" s="243" t="s">
        <v>32</v>
      </c>
      <c r="B11" s="244"/>
      <c r="C11" s="244"/>
      <c r="D11" s="244"/>
      <c r="E11" s="245"/>
      <c r="F11" s="19"/>
      <c r="G11" s="19"/>
      <c r="H11" s="19"/>
      <c r="I11" s="19"/>
      <c r="J11" s="19"/>
    </row>
    <row r="12" spans="1:20" s="1" customFormat="1" ht="18" customHeight="1" x14ac:dyDescent="0.25">
      <c r="A12" s="253" t="s">
        <v>33</v>
      </c>
      <c r="B12" s="254"/>
      <c r="C12" s="254"/>
      <c r="D12" s="254"/>
      <c r="E12" s="255"/>
      <c r="F12" s="16"/>
      <c r="G12" s="16"/>
      <c r="H12" s="16"/>
      <c r="I12" s="16"/>
      <c r="J12" s="8"/>
    </row>
    <row r="13" spans="1:20" s="1" customFormat="1" ht="15" customHeight="1" x14ac:dyDescent="0.25">
      <c r="A13" s="246" t="s">
        <v>35</v>
      </c>
      <c r="B13" s="247"/>
      <c r="C13" s="247"/>
      <c r="D13" s="247"/>
      <c r="E13" s="248"/>
      <c r="F13" s="16"/>
      <c r="G13" s="16"/>
      <c r="H13" s="16"/>
      <c r="I13" s="16"/>
      <c r="J13" s="8"/>
    </row>
    <row r="14" spans="1:20" s="1" customFormat="1" ht="15" customHeight="1" x14ac:dyDescent="0.25">
      <c r="A14" s="246" t="s">
        <v>34</v>
      </c>
      <c r="B14" s="247"/>
      <c r="C14" s="247"/>
      <c r="D14" s="247"/>
      <c r="E14" s="248"/>
      <c r="F14" s="16"/>
      <c r="G14" s="16"/>
      <c r="H14" s="16"/>
      <c r="I14" s="16"/>
      <c r="J14" s="8"/>
    </row>
    <row r="15" spans="1:20" s="1" customFormat="1" ht="15" customHeight="1" x14ac:dyDescent="0.25">
      <c r="A15" s="243" t="s">
        <v>229</v>
      </c>
      <c r="B15" s="244"/>
      <c r="C15" s="244"/>
      <c r="D15" s="244"/>
      <c r="E15" s="245"/>
      <c r="F15" s="16"/>
      <c r="G15" s="16"/>
      <c r="H15" s="16"/>
      <c r="I15" s="16"/>
      <c r="J15" s="8"/>
    </row>
    <row r="16" spans="1:20" s="1" customFormat="1" ht="15" customHeight="1" thickBot="1" x14ac:dyDescent="0.3">
      <c r="A16" s="256" t="s">
        <v>36</v>
      </c>
      <c r="B16" s="257"/>
      <c r="C16" s="257"/>
      <c r="D16" s="257"/>
      <c r="E16" s="258"/>
      <c r="F16" s="16"/>
      <c r="G16" s="16"/>
      <c r="H16" s="16"/>
      <c r="I16" s="16"/>
      <c r="J16" s="8"/>
    </row>
    <row r="17" spans="1:10" s="1" customFormat="1" ht="15" hidden="1" customHeight="1" x14ac:dyDescent="0.25">
      <c r="A17" s="240"/>
      <c r="B17" s="241"/>
      <c r="C17" s="241"/>
      <c r="D17" s="241"/>
      <c r="E17" s="242"/>
      <c r="F17" s="16"/>
      <c r="G17" s="16"/>
      <c r="H17" s="16"/>
      <c r="I17" s="16"/>
      <c r="J17" s="8"/>
    </row>
    <row r="18" spans="1:10" s="1" customFormat="1" ht="15" hidden="1" customHeight="1" x14ac:dyDescent="0.25">
      <c r="A18" s="231"/>
      <c r="B18" s="232"/>
      <c r="C18" s="232"/>
      <c r="D18" s="232"/>
      <c r="E18" s="233"/>
      <c r="F18" s="16"/>
      <c r="G18" s="16"/>
      <c r="H18" s="16"/>
      <c r="I18" s="16"/>
      <c r="J18" s="8"/>
    </row>
    <row r="19" spans="1:10" s="1" customFormat="1" ht="15" hidden="1" customHeight="1" x14ac:dyDescent="0.25">
      <c r="A19" s="237"/>
      <c r="B19" s="238"/>
      <c r="C19" s="238"/>
      <c r="D19" s="238"/>
      <c r="E19" s="239"/>
      <c r="F19" s="16"/>
      <c r="G19" s="16"/>
      <c r="H19" s="16"/>
      <c r="I19" s="16"/>
      <c r="J19" s="8"/>
    </row>
    <row r="20" spans="1:10" s="1" customFormat="1" ht="15" hidden="1" customHeight="1" x14ac:dyDescent="0.25">
      <c r="A20" s="231"/>
      <c r="B20" s="232"/>
      <c r="C20" s="232"/>
      <c r="D20" s="232"/>
      <c r="E20" s="233"/>
      <c r="F20" s="16"/>
      <c r="G20" s="16"/>
      <c r="H20" s="16"/>
      <c r="I20" s="16"/>
      <c r="J20" s="8"/>
    </row>
    <row r="21" spans="1:10" s="1" customFormat="1" ht="15" hidden="1" customHeight="1" x14ac:dyDescent="0.25">
      <c r="A21" s="231"/>
      <c r="B21" s="232"/>
      <c r="C21" s="232"/>
      <c r="D21" s="232"/>
      <c r="E21" s="233"/>
      <c r="F21" s="16"/>
      <c r="G21" s="16"/>
      <c r="H21" s="16"/>
      <c r="I21" s="16"/>
      <c r="J21" s="8"/>
    </row>
    <row r="22" spans="1:10" s="1" customFormat="1" ht="15" hidden="1" customHeight="1" x14ac:dyDescent="0.25">
      <c r="A22" s="231"/>
      <c r="B22" s="232"/>
      <c r="C22" s="232"/>
      <c r="D22" s="232"/>
      <c r="E22" s="233"/>
      <c r="F22" s="16"/>
      <c r="G22" s="16"/>
      <c r="H22" s="16"/>
      <c r="I22" s="16"/>
      <c r="J22" s="8"/>
    </row>
    <row r="23" spans="1:10" s="1" customFormat="1" ht="15" hidden="1" customHeight="1" x14ac:dyDescent="0.25">
      <c r="A23" s="231"/>
      <c r="B23" s="232"/>
      <c r="C23" s="232"/>
      <c r="D23" s="232"/>
      <c r="E23" s="233"/>
      <c r="F23" s="16"/>
      <c r="G23" s="16"/>
      <c r="H23" s="16"/>
      <c r="I23" s="9"/>
      <c r="J23" s="8"/>
    </row>
    <row r="24" spans="1:10" s="1" customFormat="1" ht="15" hidden="1" customHeight="1" thickBot="1" x14ac:dyDescent="0.3">
      <c r="A24" s="234"/>
      <c r="B24" s="235"/>
      <c r="C24" s="235"/>
      <c r="D24" s="235"/>
      <c r="E24" s="236"/>
      <c r="F24" s="16"/>
      <c r="G24" s="16"/>
      <c r="H24" s="16"/>
      <c r="I24" s="16"/>
      <c r="J24" s="8"/>
    </row>
    <row r="25" spans="1:10" s="4" customFormat="1" ht="30" customHeight="1" thickBot="1" x14ac:dyDescent="0.3">
      <c r="A25" s="89" t="s">
        <v>0</v>
      </c>
      <c r="B25" s="10" t="s">
        <v>9</v>
      </c>
      <c r="C25" s="6" t="s">
        <v>2</v>
      </c>
      <c r="D25" s="6" t="s">
        <v>3</v>
      </c>
      <c r="E25" s="7" t="s">
        <v>4</v>
      </c>
      <c r="F25" s="11"/>
      <c r="G25" s="11"/>
      <c r="H25" s="11"/>
      <c r="I25" s="11"/>
      <c r="J25" s="11"/>
    </row>
    <row r="26" spans="1:10" s="4" customFormat="1" ht="20.25" customHeight="1" thickBot="1" x14ac:dyDescent="0.3">
      <c r="A26" s="227" t="s">
        <v>15</v>
      </c>
      <c r="B26" s="228"/>
      <c r="C26" s="228"/>
      <c r="D26" s="228"/>
      <c r="E26" s="229"/>
      <c r="F26" s="11"/>
      <c r="G26" s="11"/>
      <c r="H26" s="11"/>
      <c r="I26" s="11"/>
      <c r="J26" s="11"/>
    </row>
    <row r="27" spans="1:10" ht="25.5" customHeight="1" x14ac:dyDescent="0.25">
      <c r="A27" s="81" t="s">
        <v>37</v>
      </c>
      <c r="B27" s="12" t="s">
        <v>14</v>
      </c>
      <c r="C27" s="76" t="s">
        <v>315</v>
      </c>
      <c r="D27" s="224"/>
      <c r="E27" s="77">
        <f>Таблица!E8</f>
        <v>127980</v>
      </c>
      <c r="F27" s="17"/>
      <c r="G27" s="17"/>
      <c r="H27" s="17"/>
      <c r="I27" s="17"/>
      <c r="J27" s="17"/>
    </row>
    <row r="28" spans="1:10" ht="25.5" customHeight="1" x14ac:dyDescent="0.25">
      <c r="A28" s="15" t="s">
        <v>38</v>
      </c>
      <c r="B28" s="12" t="s">
        <v>14</v>
      </c>
      <c r="C28" s="76" t="s">
        <v>316</v>
      </c>
      <c r="D28" s="225"/>
      <c r="E28" s="77">
        <f>Таблица!E9</f>
        <v>139232.16</v>
      </c>
      <c r="F28" s="19"/>
      <c r="G28" s="19"/>
      <c r="H28" s="19"/>
      <c r="I28" s="19"/>
      <c r="J28" s="19"/>
    </row>
    <row r="29" spans="1:10" ht="25.5" customHeight="1" thickBot="1" x14ac:dyDescent="0.3">
      <c r="A29" s="34" t="s">
        <v>39</v>
      </c>
      <c r="B29" s="13" t="s">
        <v>14</v>
      </c>
      <c r="C29" s="78" t="s">
        <v>317</v>
      </c>
      <c r="D29" s="226"/>
      <c r="E29" s="79">
        <f>Таблица!E10</f>
        <v>150484.32</v>
      </c>
      <c r="F29" s="19"/>
      <c r="G29" s="19"/>
      <c r="H29" s="19"/>
      <c r="I29" s="19"/>
      <c r="J29" s="19"/>
    </row>
    <row r="30" spans="1:10" s="4" customFormat="1" ht="20.25" customHeight="1" thickBot="1" x14ac:dyDescent="0.3">
      <c r="A30" s="227" t="s">
        <v>17</v>
      </c>
      <c r="B30" s="228"/>
      <c r="C30" s="228"/>
      <c r="D30" s="228"/>
      <c r="E30" s="229"/>
      <c r="F30" s="11"/>
      <c r="G30" s="11"/>
      <c r="H30" s="11"/>
      <c r="I30" s="11"/>
      <c r="J30" s="11"/>
    </row>
    <row r="31" spans="1:10" ht="25.5" customHeight="1" x14ac:dyDescent="0.25">
      <c r="A31" s="15" t="s">
        <v>40</v>
      </c>
      <c r="B31" s="12" t="s">
        <v>18</v>
      </c>
      <c r="C31" s="76" t="s">
        <v>318</v>
      </c>
      <c r="D31" s="224"/>
      <c r="E31" s="77">
        <f>Таблица!E12</f>
        <v>28336.32</v>
      </c>
      <c r="F31" s="43"/>
      <c r="G31" s="43"/>
      <c r="H31" s="43"/>
      <c r="I31" s="43"/>
      <c r="J31" s="43"/>
    </row>
    <row r="32" spans="1:10" ht="25.5" customHeight="1" x14ac:dyDescent="0.25">
      <c r="A32" s="15" t="s">
        <v>41</v>
      </c>
      <c r="B32" s="12" t="s">
        <v>18</v>
      </c>
      <c r="C32" s="76" t="s">
        <v>319</v>
      </c>
      <c r="D32" s="225"/>
      <c r="E32" s="77">
        <f>Таблица!E13</f>
        <v>32571.360000000001</v>
      </c>
      <c r="F32" s="19"/>
      <c r="G32" s="19"/>
      <c r="H32" s="19"/>
      <c r="I32" s="19"/>
      <c r="J32" s="19"/>
    </row>
    <row r="33" spans="1:10" ht="25.5" customHeight="1" thickBot="1" x14ac:dyDescent="0.3">
      <c r="A33" s="34" t="s">
        <v>42</v>
      </c>
      <c r="B33" s="13" t="s">
        <v>18</v>
      </c>
      <c r="C33" s="78" t="s">
        <v>320</v>
      </c>
      <c r="D33" s="226"/>
      <c r="E33" s="79">
        <f>Таблица!E14</f>
        <v>36806.400000000001</v>
      </c>
      <c r="F33" s="19"/>
      <c r="G33" s="19"/>
      <c r="H33" s="19"/>
      <c r="I33" s="19"/>
      <c r="J33" s="19"/>
    </row>
    <row r="34" spans="1:10" s="4" customFormat="1" ht="20.25" customHeight="1" thickBot="1" x14ac:dyDescent="0.3">
      <c r="A34" s="227" t="s">
        <v>425</v>
      </c>
      <c r="B34" s="228"/>
      <c r="C34" s="228"/>
      <c r="D34" s="228"/>
      <c r="E34" s="229"/>
      <c r="F34" s="11"/>
      <c r="G34" s="11"/>
      <c r="H34" s="11"/>
      <c r="I34" s="11"/>
      <c r="J34" s="11"/>
    </row>
    <row r="35" spans="1:10" ht="25.5" customHeight="1" x14ac:dyDescent="0.25">
      <c r="A35" s="15" t="s">
        <v>43</v>
      </c>
      <c r="B35" s="12" t="s">
        <v>304</v>
      </c>
      <c r="C35" s="76" t="s">
        <v>321</v>
      </c>
      <c r="D35" s="224"/>
      <c r="E35" s="77">
        <f>Таблица!E16</f>
        <v>68826.240000000005</v>
      </c>
      <c r="F35" s="43"/>
      <c r="G35" s="43"/>
      <c r="H35" s="43"/>
      <c r="I35" s="43"/>
      <c r="J35" s="43"/>
    </row>
    <row r="36" spans="1:10" ht="25.5" customHeight="1" x14ac:dyDescent="0.25">
      <c r="A36" s="15" t="s">
        <v>44</v>
      </c>
      <c r="B36" s="12" t="s">
        <v>304</v>
      </c>
      <c r="C36" s="76" t="s">
        <v>322</v>
      </c>
      <c r="D36" s="225"/>
      <c r="E36" s="77">
        <f>Таблица!E17</f>
        <v>80053.920000000013</v>
      </c>
      <c r="F36" s="19"/>
      <c r="G36" s="19"/>
      <c r="H36" s="19"/>
      <c r="I36" s="19"/>
      <c r="J36" s="19"/>
    </row>
    <row r="37" spans="1:10" ht="25.5" customHeight="1" thickBot="1" x14ac:dyDescent="0.3">
      <c r="A37" s="34" t="s">
        <v>45</v>
      </c>
      <c r="B37" s="13" t="s">
        <v>304</v>
      </c>
      <c r="C37" s="78" t="s">
        <v>323</v>
      </c>
      <c r="D37" s="226"/>
      <c r="E37" s="79">
        <f>Таблица!E18</f>
        <v>91306.08</v>
      </c>
      <c r="F37" s="19"/>
      <c r="G37" s="19"/>
      <c r="H37" s="19"/>
      <c r="I37" s="19"/>
      <c r="J37" s="19"/>
    </row>
    <row r="38" spans="1:10" s="4" customFormat="1" ht="20.25" customHeight="1" thickBot="1" x14ac:dyDescent="0.3">
      <c r="A38" s="227" t="s">
        <v>21</v>
      </c>
      <c r="B38" s="228"/>
      <c r="C38" s="228"/>
      <c r="D38" s="228"/>
      <c r="E38" s="229"/>
      <c r="F38" s="11"/>
      <c r="G38" s="11"/>
      <c r="H38" s="11"/>
      <c r="I38" s="11"/>
      <c r="J38" s="11"/>
    </row>
    <row r="39" spans="1:10" ht="58.5" customHeight="1" thickBot="1" x14ac:dyDescent="0.3">
      <c r="A39" s="112" t="s">
        <v>46</v>
      </c>
      <c r="B39" s="113" t="s">
        <v>22</v>
      </c>
      <c r="C39" s="114" t="s">
        <v>324</v>
      </c>
      <c r="D39" s="115"/>
      <c r="E39" s="116">
        <f>Таблица!E21</f>
        <v>187911.36</v>
      </c>
      <c r="F39" s="19"/>
      <c r="G39" s="19"/>
      <c r="H39" s="19"/>
      <c r="I39" s="19"/>
      <c r="J39" s="19"/>
    </row>
    <row r="40" spans="1:10" s="5" customFormat="1" x14ac:dyDescent="0.25">
      <c r="A40"/>
      <c r="B40"/>
      <c r="F40"/>
      <c r="G40"/>
      <c r="H40"/>
      <c r="I40"/>
    </row>
    <row r="41" spans="1:10" s="5" customFormat="1" x14ac:dyDescent="0.25">
      <c r="A41"/>
      <c r="B41"/>
      <c r="F41"/>
      <c r="G41"/>
      <c r="H41"/>
      <c r="I41"/>
    </row>
  </sheetData>
  <mergeCells count="27">
    <mergeCell ref="A1:E1"/>
    <mergeCell ref="A2:E2"/>
    <mergeCell ref="A3:E3"/>
    <mergeCell ref="A34:E34"/>
    <mergeCell ref="A30:E30"/>
    <mergeCell ref="A9:E9"/>
    <mergeCell ref="A11:E11"/>
    <mergeCell ref="A12:E12"/>
    <mergeCell ref="A13:E13"/>
    <mergeCell ref="A15:E15"/>
    <mergeCell ref="A16:E16"/>
    <mergeCell ref="D35:D37"/>
    <mergeCell ref="D27:D29"/>
    <mergeCell ref="D31:D33"/>
    <mergeCell ref="A38:E38"/>
    <mergeCell ref="A7:E7"/>
    <mergeCell ref="A23:E23"/>
    <mergeCell ref="A24:E24"/>
    <mergeCell ref="A22:E22"/>
    <mergeCell ref="A18:E18"/>
    <mergeCell ref="A19:E19"/>
    <mergeCell ref="A20:E20"/>
    <mergeCell ref="A21:E21"/>
    <mergeCell ref="A17:E17"/>
    <mergeCell ref="A10:E10"/>
    <mergeCell ref="A14:E14"/>
    <mergeCell ref="A26:E26"/>
  </mergeCells>
  <pageMargins left="0" right="0" top="0" bottom="0" header="0" footer="0"/>
  <pageSetup paperSize="9" orientation="portrait" r:id="rId1"/>
  <headerFooter>
    <oddFooter>Страница 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T43"/>
  <sheetViews>
    <sheetView showGridLines="0" zoomScaleNormal="100" workbookViewId="0">
      <selection activeCell="E5" sqref="E5"/>
    </sheetView>
  </sheetViews>
  <sheetFormatPr defaultRowHeight="15" x14ac:dyDescent="0.25"/>
  <cols>
    <col min="1" max="1" width="17.28515625" customWidth="1"/>
    <col min="2" max="2" width="33.5703125" customWidth="1"/>
    <col min="3" max="3" width="17.28515625" style="5" customWidth="1"/>
    <col min="4" max="4" width="16.28515625" style="5" customWidth="1"/>
    <col min="5" max="5" width="11.7109375" style="5" customWidth="1"/>
    <col min="6" max="6" width="29.85546875" style="46" customWidth="1"/>
    <col min="7" max="7" width="29.28515625" customWidth="1"/>
    <col min="12" max="12" width="12.85546875" customWidth="1"/>
  </cols>
  <sheetData>
    <row r="1" spans="1:20" s="127" customFormat="1" x14ac:dyDescent="0.25">
      <c r="A1" s="249"/>
      <c r="B1" s="249"/>
      <c r="C1" s="249"/>
      <c r="D1" s="249"/>
      <c r="E1" s="249"/>
      <c r="G1" s="128"/>
      <c r="H1" s="128"/>
      <c r="I1" s="128"/>
      <c r="J1" s="128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27" customFormat="1" x14ac:dyDescent="0.25">
      <c r="A2" s="249"/>
      <c r="B2" s="249"/>
      <c r="C2" s="249"/>
      <c r="D2" s="249"/>
      <c r="E2" s="249"/>
      <c r="G2" s="128"/>
      <c r="H2" s="128"/>
      <c r="I2" s="128"/>
      <c r="J2" s="128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127" customFormat="1" x14ac:dyDescent="0.25">
      <c r="A3" s="249"/>
      <c r="B3" s="249"/>
      <c r="C3" s="249"/>
      <c r="D3" s="249"/>
      <c r="E3" s="249"/>
      <c r="G3" s="128"/>
      <c r="H3" s="128"/>
      <c r="I3" s="128"/>
      <c r="J3" s="128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127" customFormat="1" x14ac:dyDescent="0.25">
      <c r="A4" s="129"/>
      <c r="B4" s="129"/>
      <c r="C4" s="129"/>
      <c r="D4" s="129"/>
      <c r="E4" s="129"/>
      <c r="G4" s="128"/>
      <c r="H4" s="128"/>
      <c r="I4" s="128"/>
      <c r="J4" s="128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27" customFormat="1" x14ac:dyDescent="0.25">
      <c r="A5" s="129"/>
      <c r="B5" s="129"/>
      <c r="C5" s="129"/>
      <c r="D5" s="129"/>
      <c r="E5" s="129"/>
      <c r="G5" s="128"/>
      <c r="H5" s="128"/>
      <c r="I5" s="128"/>
      <c r="J5" s="128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27" customFormat="1" x14ac:dyDescent="0.25">
      <c r="A6" s="130"/>
      <c r="B6" s="130"/>
      <c r="C6" s="131"/>
      <c r="D6" s="129" t="s">
        <v>249</v>
      </c>
      <c r="E6" s="132">
        <f>'Феникс Столы'!$E$6</f>
        <v>45544</v>
      </c>
      <c r="G6" s="128"/>
      <c r="H6" s="128"/>
      <c r="I6" s="128"/>
      <c r="J6" s="128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1" customFormat="1" ht="18" thickBot="1" x14ac:dyDescent="0.3">
      <c r="A7" s="230" t="s">
        <v>122</v>
      </c>
      <c r="B7" s="230"/>
      <c r="C7" s="230"/>
      <c r="D7" s="230"/>
      <c r="E7" s="230"/>
      <c r="F7" s="82"/>
      <c r="G7" s="2"/>
      <c r="H7" s="2"/>
      <c r="I7" s="2"/>
      <c r="J7" s="2"/>
      <c r="K7" s="2"/>
    </row>
    <row r="8" spans="1:20" s="1" customFormat="1" ht="15.75" thickBot="1" x14ac:dyDescent="0.3">
      <c r="A8" s="49" t="s">
        <v>1</v>
      </c>
      <c r="B8" s="50"/>
      <c r="C8" s="50"/>
      <c r="D8" s="50"/>
      <c r="E8" s="51"/>
      <c r="F8" s="82"/>
      <c r="G8" s="18"/>
      <c r="H8" s="18"/>
      <c r="I8" s="18"/>
      <c r="J8" s="18"/>
      <c r="K8" s="18"/>
      <c r="L8" s="18"/>
    </row>
    <row r="9" spans="1:20" s="1" customFormat="1" x14ac:dyDescent="0.25">
      <c r="A9" s="250" t="s">
        <v>231</v>
      </c>
      <c r="B9" s="251"/>
      <c r="C9" s="251"/>
      <c r="D9" s="251"/>
      <c r="E9" s="252"/>
      <c r="F9" s="82"/>
      <c r="G9" s="19"/>
      <c r="H9" s="19"/>
      <c r="I9" s="19"/>
      <c r="J9" s="19"/>
      <c r="K9" s="19"/>
      <c r="L9" s="19"/>
    </row>
    <row r="10" spans="1:20" s="1" customFormat="1" x14ac:dyDescent="0.25">
      <c r="A10" s="243" t="s">
        <v>442</v>
      </c>
      <c r="B10" s="244"/>
      <c r="C10" s="244"/>
      <c r="D10" s="244"/>
      <c r="E10" s="245"/>
      <c r="F10" s="82"/>
      <c r="G10" s="19"/>
      <c r="H10" s="19"/>
      <c r="I10" s="19"/>
      <c r="J10" s="19"/>
      <c r="K10" s="19"/>
      <c r="L10" s="19"/>
    </row>
    <row r="11" spans="1:20" s="1" customFormat="1" x14ac:dyDescent="0.25">
      <c r="A11" s="243" t="s">
        <v>233</v>
      </c>
      <c r="B11" s="244"/>
      <c r="C11" s="244"/>
      <c r="D11" s="244"/>
      <c r="E11" s="245"/>
      <c r="F11" s="82"/>
      <c r="G11" s="19"/>
      <c r="H11" s="19"/>
      <c r="I11" s="19"/>
      <c r="J11" s="19"/>
      <c r="K11" s="19"/>
      <c r="L11" s="19"/>
    </row>
    <row r="12" spans="1:20" s="1" customFormat="1" x14ac:dyDescent="0.25">
      <c r="A12" s="243" t="s">
        <v>32</v>
      </c>
      <c r="B12" s="244"/>
      <c r="C12" s="244"/>
      <c r="D12" s="244"/>
      <c r="E12" s="245"/>
      <c r="F12" s="82"/>
      <c r="G12" s="19"/>
      <c r="H12" s="19"/>
      <c r="I12" s="19"/>
      <c r="J12" s="19"/>
      <c r="K12" s="19"/>
      <c r="L12" s="19"/>
    </row>
    <row r="13" spans="1:20" s="1" customFormat="1" ht="18" customHeight="1" x14ac:dyDescent="0.25">
      <c r="A13" s="253" t="s">
        <v>51</v>
      </c>
      <c r="B13" s="254"/>
      <c r="C13" s="254"/>
      <c r="D13" s="254"/>
      <c r="E13" s="255"/>
      <c r="F13" s="82"/>
      <c r="G13" s="16"/>
      <c r="H13" s="16"/>
      <c r="I13" s="16"/>
      <c r="J13" s="16"/>
      <c r="K13" s="16"/>
      <c r="L13" s="8"/>
    </row>
    <row r="14" spans="1:20" s="1" customFormat="1" ht="15" customHeight="1" x14ac:dyDescent="0.25">
      <c r="A14" s="246" t="s">
        <v>52</v>
      </c>
      <c r="B14" s="247"/>
      <c r="C14" s="247"/>
      <c r="D14" s="247"/>
      <c r="E14" s="248"/>
      <c r="F14" s="82"/>
      <c r="G14" s="16"/>
      <c r="H14" s="16"/>
      <c r="I14" s="16"/>
      <c r="J14" s="16"/>
      <c r="K14" s="16"/>
      <c r="L14" s="8"/>
    </row>
    <row r="15" spans="1:20" s="1" customFormat="1" ht="15" customHeight="1" x14ac:dyDescent="0.25">
      <c r="A15" s="246" t="s">
        <v>53</v>
      </c>
      <c r="B15" s="247"/>
      <c r="C15" s="247"/>
      <c r="D15" s="247"/>
      <c r="E15" s="248"/>
      <c r="F15" s="82"/>
      <c r="G15" s="16"/>
      <c r="H15" s="16"/>
      <c r="I15" s="16"/>
      <c r="J15" s="16"/>
      <c r="K15" s="16"/>
      <c r="L15" s="8"/>
    </row>
    <row r="16" spans="1:20" s="1" customFormat="1" ht="15" customHeight="1" x14ac:dyDescent="0.25">
      <c r="A16" s="243" t="s">
        <v>56</v>
      </c>
      <c r="B16" s="244"/>
      <c r="C16" s="244"/>
      <c r="D16" s="244"/>
      <c r="E16" s="245"/>
      <c r="F16" s="82"/>
      <c r="G16" s="16"/>
      <c r="H16" s="16"/>
      <c r="I16" s="16"/>
      <c r="J16" s="16"/>
      <c r="K16" s="16"/>
      <c r="L16" s="8"/>
    </row>
    <row r="17" spans="1:12" s="1" customFormat="1" ht="15" customHeight="1" x14ac:dyDescent="0.25">
      <c r="A17" s="243" t="s">
        <v>230</v>
      </c>
      <c r="B17" s="244"/>
      <c r="C17" s="244"/>
      <c r="D17" s="244"/>
      <c r="E17" s="245"/>
      <c r="F17" s="82"/>
      <c r="G17" s="16"/>
      <c r="H17" s="16"/>
      <c r="I17" s="16"/>
      <c r="J17" s="16"/>
      <c r="K17" s="16"/>
      <c r="L17" s="8"/>
    </row>
    <row r="18" spans="1:12" s="1" customFormat="1" ht="15" customHeight="1" thickBot="1" x14ac:dyDescent="0.3">
      <c r="A18" s="256" t="s">
        <v>55</v>
      </c>
      <c r="B18" s="257"/>
      <c r="C18" s="257"/>
      <c r="D18" s="257"/>
      <c r="E18" s="258"/>
      <c r="F18" s="82"/>
      <c r="G18" s="16"/>
      <c r="H18" s="16"/>
      <c r="I18" s="16"/>
      <c r="J18" s="16"/>
      <c r="K18" s="16"/>
      <c r="L18" s="8"/>
    </row>
    <row r="19" spans="1:12" s="4" customFormat="1" ht="30" customHeight="1" thickBot="1" x14ac:dyDescent="0.3">
      <c r="A19" s="6" t="s">
        <v>0</v>
      </c>
      <c r="B19" s="10" t="s">
        <v>9</v>
      </c>
      <c r="C19" s="6" t="s">
        <v>2</v>
      </c>
      <c r="D19" s="6" t="s">
        <v>3</v>
      </c>
      <c r="E19" s="7" t="s">
        <v>4</v>
      </c>
      <c r="F19" s="83"/>
      <c r="G19" s="11"/>
      <c r="H19" s="11"/>
      <c r="I19" s="11"/>
      <c r="J19" s="11"/>
      <c r="K19" s="11"/>
      <c r="L19" s="11"/>
    </row>
    <row r="20" spans="1:12" s="4" customFormat="1" ht="20.25" customHeight="1" thickBot="1" x14ac:dyDescent="0.3">
      <c r="A20" s="259" t="s">
        <v>23</v>
      </c>
      <c r="B20" s="260"/>
      <c r="C20" s="260"/>
      <c r="D20" s="260"/>
      <c r="E20" s="261"/>
      <c r="F20" s="11"/>
      <c r="G20" s="11"/>
      <c r="H20" s="11"/>
      <c r="I20" s="11"/>
      <c r="J20" s="11"/>
    </row>
    <row r="21" spans="1:12" ht="63.75" customHeight="1" x14ac:dyDescent="0.25">
      <c r="A21" s="80" t="s">
        <v>47</v>
      </c>
      <c r="B21" s="47" t="s">
        <v>305</v>
      </c>
      <c r="C21" s="87" t="s">
        <v>325</v>
      </c>
      <c r="D21" s="87"/>
      <c r="E21" s="48">
        <f>Таблица!E24</f>
        <v>37647.360000000001</v>
      </c>
      <c r="F21" s="84"/>
      <c r="G21" s="43"/>
      <c r="H21" s="43"/>
      <c r="I21" s="43"/>
      <c r="J21" s="43"/>
    </row>
    <row r="22" spans="1:12" ht="63.75" customHeight="1" x14ac:dyDescent="0.25">
      <c r="A22" s="15" t="s">
        <v>48</v>
      </c>
      <c r="B22" s="44" t="s">
        <v>306</v>
      </c>
      <c r="C22" s="85" t="s">
        <v>325</v>
      </c>
      <c r="D22" s="85"/>
      <c r="E22" s="88">
        <f>Таблица!E25</f>
        <v>41209.919999999998</v>
      </c>
      <c r="F22" s="43"/>
      <c r="G22" s="43"/>
      <c r="H22" s="43"/>
      <c r="I22" s="43"/>
      <c r="J22" s="43"/>
    </row>
    <row r="23" spans="1:12" ht="63.75" customHeight="1" x14ac:dyDescent="0.25">
      <c r="A23" s="15" t="s">
        <v>49</v>
      </c>
      <c r="B23" s="44" t="s">
        <v>24</v>
      </c>
      <c r="C23" s="85" t="s">
        <v>326</v>
      </c>
      <c r="D23" s="85"/>
      <c r="E23" s="88">
        <f>Таблица!E26</f>
        <v>75500.639999999999</v>
      </c>
      <c r="F23" s="43"/>
      <c r="G23" s="43"/>
      <c r="H23" s="43"/>
      <c r="I23" s="43"/>
      <c r="J23" s="43"/>
    </row>
    <row r="24" spans="1:12" ht="63.75" customHeight="1" thickBot="1" x14ac:dyDescent="0.3">
      <c r="A24" s="34" t="s">
        <v>50</v>
      </c>
      <c r="B24" s="45" t="s">
        <v>25</v>
      </c>
      <c r="C24" s="86" t="s">
        <v>326</v>
      </c>
      <c r="D24" s="86"/>
      <c r="E24" s="14">
        <f>Таблица!E27</f>
        <v>77346.720000000001</v>
      </c>
      <c r="F24" s="43"/>
      <c r="G24" s="43"/>
      <c r="H24" s="43"/>
      <c r="I24" s="43"/>
      <c r="J24" s="43"/>
    </row>
    <row r="25" spans="1:12" s="5" customFormat="1" x14ac:dyDescent="0.25">
      <c r="A25"/>
      <c r="B25" s="46"/>
      <c r="F25"/>
      <c r="G25"/>
      <c r="H25"/>
      <c r="I25"/>
    </row>
    <row r="26" spans="1:12" x14ac:dyDescent="0.25">
      <c r="B26" s="46"/>
      <c r="F26"/>
    </row>
    <row r="27" spans="1:12" x14ac:dyDescent="0.25">
      <c r="B27" s="46"/>
    </row>
    <row r="28" spans="1:12" x14ac:dyDescent="0.25">
      <c r="B28" s="46"/>
    </row>
    <row r="29" spans="1:12" x14ac:dyDescent="0.25">
      <c r="B29" s="46"/>
    </row>
    <row r="30" spans="1:12" x14ac:dyDescent="0.25">
      <c r="B30" s="46"/>
    </row>
    <row r="31" spans="1:12" x14ac:dyDescent="0.25">
      <c r="B31" s="46"/>
    </row>
    <row r="32" spans="1:12" x14ac:dyDescent="0.25">
      <c r="B32" s="46"/>
    </row>
    <row r="33" spans="2:2" x14ac:dyDescent="0.25">
      <c r="B33" s="46"/>
    </row>
    <row r="34" spans="2:2" x14ac:dyDescent="0.25">
      <c r="B34" s="46"/>
    </row>
    <row r="35" spans="2:2" x14ac:dyDescent="0.25">
      <c r="B35" s="46"/>
    </row>
    <row r="36" spans="2:2" x14ac:dyDescent="0.25">
      <c r="B36" s="46"/>
    </row>
    <row r="37" spans="2:2" x14ac:dyDescent="0.25">
      <c r="B37" s="46"/>
    </row>
    <row r="38" spans="2:2" x14ac:dyDescent="0.25">
      <c r="B38" s="46"/>
    </row>
    <row r="39" spans="2:2" x14ac:dyDescent="0.25">
      <c r="B39" s="46"/>
    </row>
    <row r="40" spans="2:2" x14ac:dyDescent="0.25">
      <c r="B40" s="46"/>
    </row>
    <row r="41" spans="2:2" x14ac:dyDescent="0.25">
      <c r="B41" s="46"/>
    </row>
    <row r="42" spans="2:2" x14ac:dyDescent="0.25">
      <c r="B42" s="46"/>
    </row>
    <row r="43" spans="2:2" x14ac:dyDescent="0.25">
      <c r="B43" s="46"/>
    </row>
  </sheetData>
  <mergeCells count="15">
    <mergeCell ref="A1:E1"/>
    <mergeCell ref="A2:E2"/>
    <mergeCell ref="A3:E3"/>
    <mergeCell ref="A7:E7"/>
    <mergeCell ref="A9:E9"/>
    <mergeCell ref="A10:E10"/>
    <mergeCell ref="A12:E12"/>
    <mergeCell ref="A13:E13"/>
    <mergeCell ref="A11:E11"/>
    <mergeCell ref="A20:E20"/>
    <mergeCell ref="A14:E14"/>
    <mergeCell ref="A15:E15"/>
    <mergeCell ref="A16:E16"/>
    <mergeCell ref="A18:E18"/>
    <mergeCell ref="A17:E17"/>
  </mergeCells>
  <pageMargins left="0" right="0" top="0" bottom="0" header="0" footer="0"/>
  <pageSetup paperSize="9" orientation="portrait" r:id="rId1"/>
  <headerFooter>
    <oddFooter>Страница  &amp;P из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T90"/>
  <sheetViews>
    <sheetView showGridLines="0" zoomScaleNormal="100" zoomScaleSheetLayoutView="70" workbookViewId="0">
      <selection activeCell="E5" sqref="E5"/>
    </sheetView>
  </sheetViews>
  <sheetFormatPr defaultRowHeight="15" x14ac:dyDescent="0.25"/>
  <cols>
    <col min="1" max="1" width="19.7109375" customWidth="1"/>
    <col min="2" max="2" width="33.5703125" customWidth="1"/>
    <col min="3" max="3" width="17.28515625" style="5" customWidth="1"/>
    <col min="4" max="4" width="16.28515625" style="5" customWidth="1"/>
    <col min="5" max="5" width="11.7109375" style="5" customWidth="1"/>
    <col min="8" max="8" width="12.85546875" customWidth="1"/>
  </cols>
  <sheetData>
    <row r="1" spans="1:20" s="127" customFormat="1" x14ac:dyDescent="0.25">
      <c r="A1" s="249"/>
      <c r="B1" s="249"/>
      <c r="C1" s="249"/>
      <c r="D1" s="249"/>
      <c r="E1" s="249"/>
      <c r="G1" s="128"/>
      <c r="H1" s="128"/>
      <c r="I1" s="128"/>
      <c r="J1" s="128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27" customFormat="1" x14ac:dyDescent="0.25">
      <c r="A2" s="249"/>
      <c r="B2" s="249"/>
      <c r="C2" s="249"/>
      <c r="D2" s="249"/>
      <c r="E2" s="249"/>
      <c r="G2" s="128"/>
      <c r="H2" s="128"/>
      <c r="I2" s="128"/>
      <c r="J2" s="128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127" customFormat="1" x14ac:dyDescent="0.25">
      <c r="A3" s="249"/>
      <c r="B3" s="249"/>
      <c r="C3" s="249"/>
      <c r="D3" s="249"/>
      <c r="E3" s="249"/>
      <c r="G3" s="128"/>
      <c r="H3" s="128"/>
      <c r="I3" s="128"/>
      <c r="J3" s="128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127" customFormat="1" x14ac:dyDescent="0.25">
      <c r="A4" s="129"/>
      <c r="B4" s="129"/>
      <c r="C4" s="129"/>
      <c r="D4" s="129"/>
      <c r="E4" s="129"/>
      <c r="G4" s="128"/>
      <c r="H4" s="128"/>
      <c r="I4" s="128"/>
      <c r="J4" s="128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27" customFormat="1" x14ac:dyDescent="0.25">
      <c r="A5" s="129"/>
      <c r="B5" s="129"/>
      <c r="C5" s="129"/>
      <c r="D5" s="129"/>
      <c r="E5" s="129"/>
      <c r="G5" s="128"/>
      <c r="H5" s="128"/>
      <c r="I5" s="128"/>
      <c r="J5" s="128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27" customFormat="1" x14ac:dyDescent="0.25">
      <c r="A6" s="130"/>
      <c r="B6" s="130"/>
      <c r="C6" s="131"/>
      <c r="D6" s="129" t="s">
        <v>249</v>
      </c>
      <c r="E6" s="132">
        <f>'Феникс Столы'!$E$6</f>
        <v>45544</v>
      </c>
      <c r="G6" s="128"/>
      <c r="H6" s="128"/>
      <c r="I6" s="128"/>
      <c r="J6" s="128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1" customFormat="1" ht="18" thickBot="1" x14ac:dyDescent="0.3">
      <c r="A7" s="230" t="s">
        <v>121</v>
      </c>
      <c r="B7" s="230"/>
      <c r="C7" s="230"/>
      <c r="D7" s="230"/>
      <c r="E7" s="230"/>
      <c r="F7" s="2"/>
      <c r="G7" s="2"/>
    </row>
    <row r="8" spans="1:20" s="1" customFormat="1" ht="15.75" thickBot="1" x14ac:dyDescent="0.3">
      <c r="A8" s="49" t="s">
        <v>1</v>
      </c>
      <c r="B8" s="50"/>
      <c r="C8" s="50"/>
      <c r="D8" s="50"/>
      <c r="E8" s="51"/>
      <c r="F8" s="18"/>
      <c r="G8" s="18"/>
      <c r="H8" s="18"/>
    </row>
    <row r="9" spans="1:20" s="1" customFormat="1" x14ac:dyDescent="0.25">
      <c r="A9" s="250" t="s">
        <v>444</v>
      </c>
      <c r="B9" s="251"/>
      <c r="C9" s="251"/>
      <c r="D9" s="251"/>
      <c r="E9" s="252"/>
      <c r="F9" s="19"/>
      <c r="G9" s="19"/>
      <c r="H9" s="19"/>
    </row>
    <row r="10" spans="1:20" s="1" customFormat="1" x14ac:dyDescent="0.25">
      <c r="A10" s="243" t="s">
        <v>443</v>
      </c>
      <c r="B10" s="244"/>
      <c r="C10" s="244"/>
      <c r="D10" s="244"/>
      <c r="E10" s="245"/>
      <c r="F10" s="19"/>
      <c r="G10" s="19"/>
      <c r="H10" s="19"/>
    </row>
    <row r="11" spans="1:20" s="1" customFormat="1" x14ac:dyDescent="0.25">
      <c r="A11" s="243" t="s">
        <v>135</v>
      </c>
      <c r="B11" s="244"/>
      <c r="C11" s="244"/>
      <c r="D11" s="244"/>
      <c r="E11" s="245"/>
      <c r="F11" s="19"/>
      <c r="G11" s="19"/>
      <c r="H11" s="19"/>
    </row>
    <row r="12" spans="1:20" s="1" customFormat="1" x14ac:dyDescent="0.25">
      <c r="A12" s="243" t="s">
        <v>236</v>
      </c>
      <c r="B12" s="244"/>
      <c r="C12" s="244"/>
      <c r="D12" s="244"/>
      <c r="E12" s="245"/>
      <c r="F12" s="19"/>
      <c r="G12" s="19"/>
      <c r="H12" s="19"/>
    </row>
    <row r="13" spans="1:20" s="1" customFormat="1" x14ac:dyDescent="0.25">
      <c r="A13" s="243" t="s">
        <v>32</v>
      </c>
      <c r="B13" s="244"/>
      <c r="C13" s="244"/>
      <c r="D13" s="244"/>
      <c r="E13" s="245"/>
      <c r="F13" s="19"/>
      <c r="G13" s="19"/>
      <c r="H13" s="19"/>
    </row>
    <row r="14" spans="1:20" s="1" customFormat="1" ht="15" customHeight="1" x14ac:dyDescent="0.25">
      <c r="A14" s="246" t="s">
        <v>52</v>
      </c>
      <c r="B14" s="247"/>
      <c r="C14" s="247"/>
      <c r="D14" s="247"/>
      <c r="E14" s="248"/>
      <c r="F14" s="16"/>
      <c r="G14" s="16"/>
      <c r="H14" s="8"/>
    </row>
    <row r="15" spans="1:20" s="1" customFormat="1" ht="15" customHeight="1" thickBot="1" x14ac:dyDescent="0.3">
      <c r="A15" s="256" t="s">
        <v>54</v>
      </c>
      <c r="B15" s="257"/>
      <c r="C15" s="257"/>
      <c r="D15" s="257"/>
      <c r="E15" s="258"/>
      <c r="F15" s="16"/>
      <c r="G15" s="16"/>
      <c r="H15" s="8"/>
    </row>
    <row r="16" spans="1:20" s="4" customFormat="1" ht="30" customHeight="1" thickBot="1" x14ac:dyDescent="0.3">
      <c r="A16" s="89" t="s">
        <v>0</v>
      </c>
      <c r="B16" s="10" t="s">
        <v>9</v>
      </c>
      <c r="C16" s="6" t="s">
        <v>2</v>
      </c>
      <c r="D16" s="6" t="s">
        <v>3</v>
      </c>
      <c r="E16" s="7" t="s">
        <v>4</v>
      </c>
      <c r="F16" s="11"/>
      <c r="G16" s="11"/>
      <c r="H16" s="11"/>
    </row>
    <row r="17" spans="1:8" s="4" customFormat="1" ht="20.25" customHeight="1" thickBot="1" x14ac:dyDescent="0.3">
      <c r="A17" s="276" t="s">
        <v>26</v>
      </c>
      <c r="B17" s="277"/>
      <c r="C17" s="277"/>
      <c r="D17" s="277"/>
      <c r="E17" s="278"/>
      <c r="F17" s="11"/>
      <c r="G17" s="11"/>
      <c r="H17" s="11"/>
    </row>
    <row r="18" spans="1:8" ht="73.5" customHeight="1" x14ac:dyDescent="0.25">
      <c r="A18" s="80" t="s">
        <v>137</v>
      </c>
      <c r="B18" s="47" t="s">
        <v>208</v>
      </c>
      <c r="C18" s="87" t="s">
        <v>327</v>
      </c>
      <c r="D18" s="87"/>
      <c r="E18" s="48">
        <f>Таблица!E30</f>
        <v>74338.559999999998</v>
      </c>
      <c r="F18" s="43"/>
      <c r="G18" s="43"/>
      <c r="H18" s="43"/>
    </row>
    <row r="19" spans="1:8" ht="39.75" customHeight="1" x14ac:dyDescent="0.25">
      <c r="A19" s="15" t="s">
        <v>359</v>
      </c>
      <c r="B19" s="44" t="s">
        <v>208</v>
      </c>
      <c r="C19" s="85" t="s">
        <v>327</v>
      </c>
      <c r="D19" s="267"/>
      <c r="E19" s="268">
        <f>Таблица!E31</f>
        <v>39546.720000000001</v>
      </c>
      <c r="F19" s="43"/>
      <c r="G19" s="43"/>
      <c r="H19" s="43"/>
    </row>
    <row r="20" spans="1:8" ht="39.75" customHeight="1" x14ac:dyDescent="0.25">
      <c r="A20" s="15" t="s">
        <v>392</v>
      </c>
      <c r="B20" s="44" t="s">
        <v>208</v>
      </c>
      <c r="C20" s="85" t="s">
        <v>327</v>
      </c>
      <c r="D20" s="262"/>
      <c r="E20" s="264"/>
      <c r="F20" s="43"/>
      <c r="G20" s="43"/>
      <c r="H20" s="43"/>
    </row>
    <row r="21" spans="1:8" ht="73.5" customHeight="1" x14ac:dyDescent="0.25">
      <c r="A21" s="15" t="s">
        <v>138</v>
      </c>
      <c r="B21" s="44" t="s">
        <v>165</v>
      </c>
      <c r="C21" s="85" t="s">
        <v>328</v>
      </c>
      <c r="D21" s="85"/>
      <c r="E21" s="88">
        <f>Таблица!E33</f>
        <v>107524.79999999999</v>
      </c>
      <c r="F21" s="43"/>
      <c r="G21" s="43"/>
      <c r="H21" s="43"/>
    </row>
    <row r="22" spans="1:8" ht="73.5" customHeight="1" thickBot="1" x14ac:dyDescent="0.3">
      <c r="A22" s="53" t="s">
        <v>139</v>
      </c>
      <c r="B22" s="105" t="s">
        <v>166</v>
      </c>
      <c r="C22" s="97" t="s">
        <v>328</v>
      </c>
      <c r="D22" s="97"/>
      <c r="E22" s="98">
        <f>Таблица!E34</f>
        <v>107524.79999999999</v>
      </c>
      <c r="F22" s="43"/>
      <c r="G22" s="43"/>
      <c r="H22" s="43"/>
    </row>
    <row r="23" spans="1:8" s="4" customFormat="1" ht="20.25" customHeight="1" thickBot="1" x14ac:dyDescent="0.3">
      <c r="A23" s="227" t="s">
        <v>126</v>
      </c>
      <c r="B23" s="228"/>
      <c r="C23" s="228"/>
      <c r="D23" s="228"/>
      <c r="E23" s="229"/>
      <c r="F23" s="11"/>
      <c r="G23" s="11"/>
      <c r="H23" s="11"/>
    </row>
    <row r="24" spans="1:8" ht="73.5" customHeight="1" x14ac:dyDescent="0.25">
      <c r="A24" s="36" t="s">
        <v>127</v>
      </c>
      <c r="B24" s="47" t="s">
        <v>437</v>
      </c>
      <c r="C24" s="87" t="s">
        <v>328</v>
      </c>
      <c r="D24" s="87"/>
      <c r="E24" s="48">
        <f>Таблица!E36</f>
        <v>72152.639999999999</v>
      </c>
      <c r="F24" s="43"/>
      <c r="G24" s="43"/>
      <c r="H24" s="43"/>
    </row>
    <row r="25" spans="1:8" ht="73.5" customHeight="1" thickBot="1" x14ac:dyDescent="0.3">
      <c r="A25" s="34" t="s">
        <v>181</v>
      </c>
      <c r="B25" s="45" t="s">
        <v>438</v>
      </c>
      <c r="C25" s="86" t="s">
        <v>329</v>
      </c>
      <c r="D25" s="86"/>
      <c r="E25" s="14">
        <f>Таблица!E37</f>
        <v>47571.839999999997</v>
      </c>
      <c r="F25" s="43"/>
      <c r="G25" s="43"/>
      <c r="H25" s="43"/>
    </row>
    <row r="26" spans="1:8" s="4" customFormat="1" ht="20.25" customHeight="1" thickBot="1" x14ac:dyDescent="0.3">
      <c r="A26" s="227" t="s">
        <v>123</v>
      </c>
      <c r="B26" s="228"/>
      <c r="C26" s="228"/>
      <c r="D26" s="228"/>
      <c r="E26" s="229"/>
      <c r="F26" s="11"/>
      <c r="G26" s="11"/>
      <c r="H26" s="11"/>
    </row>
    <row r="27" spans="1:8" ht="36.75" customHeight="1" x14ac:dyDescent="0.25">
      <c r="A27" s="15" t="s">
        <v>360</v>
      </c>
      <c r="B27" s="44" t="s">
        <v>111</v>
      </c>
      <c r="C27" s="85" t="s">
        <v>328</v>
      </c>
      <c r="D27" s="274"/>
      <c r="E27" s="270">
        <f>Таблица!E39</f>
        <v>84867.839999999997</v>
      </c>
      <c r="F27" s="43"/>
      <c r="G27" s="43"/>
      <c r="H27" s="43"/>
    </row>
    <row r="28" spans="1:8" ht="36.75" customHeight="1" x14ac:dyDescent="0.25">
      <c r="A28" s="15" t="s">
        <v>393</v>
      </c>
      <c r="B28" s="44" t="s">
        <v>111</v>
      </c>
      <c r="C28" s="85" t="s">
        <v>328</v>
      </c>
      <c r="D28" s="262"/>
      <c r="E28" s="264"/>
      <c r="F28" s="43"/>
      <c r="G28" s="43"/>
      <c r="H28" s="43"/>
    </row>
    <row r="29" spans="1:8" ht="73.5" customHeight="1" x14ac:dyDescent="0.25">
      <c r="A29" s="64" t="s">
        <v>117</v>
      </c>
      <c r="B29" s="44" t="s">
        <v>111</v>
      </c>
      <c r="C29" s="85" t="s">
        <v>328</v>
      </c>
      <c r="D29" s="85"/>
      <c r="E29" s="88">
        <f>Таблица!E41</f>
        <v>108779.04000000001</v>
      </c>
      <c r="F29" s="43"/>
      <c r="G29" s="43"/>
      <c r="H29" s="43"/>
    </row>
    <row r="30" spans="1:8" ht="36.75" customHeight="1" x14ac:dyDescent="0.25">
      <c r="A30" s="15" t="s">
        <v>361</v>
      </c>
      <c r="B30" s="44" t="s">
        <v>111</v>
      </c>
      <c r="C30" s="85" t="s">
        <v>328</v>
      </c>
      <c r="D30" s="267"/>
      <c r="E30" s="268">
        <f>Таблица!E42</f>
        <v>60000.480000000003</v>
      </c>
      <c r="F30" s="43"/>
      <c r="G30" s="43"/>
      <c r="H30" s="43"/>
    </row>
    <row r="31" spans="1:8" ht="36.75" customHeight="1" thickBot="1" x14ac:dyDescent="0.3">
      <c r="A31" s="53" t="s">
        <v>394</v>
      </c>
      <c r="B31" s="105" t="s">
        <v>111</v>
      </c>
      <c r="C31" s="97" t="s">
        <v>328</v>
      </c>
      <c r="D31" s="275"/>
      <c r="E31" s="269"/>
      <c r="F31" s="43"/>
      <c r="G31" s="43"/>
      <c r="H31" s="43"/>
    </row>
    <row r="32" spans="1:8" ht="73.5" customHeight="1" x14ac:dyDescent="0.25">
      <c r="A32" s="36" t="s">
        <v>118</v>
      </c>
      <c r="B32" s="47" t="s">
        <v>209</v>
      </c>
      <c r="C32" s="104" t="s">
        <v>329</v>
      </c>
      <c r="D32" s="104"/>
      <c r="E32" s="48">
        <f>Таблица!E44</f>
        <v>54578.880000000005</v>
      </c>
      <c r="F32" s="43"/>
      <c r="G32" s="43"/>
      <c r="H32" s="43"/>
    </row>
    <row r="33" spans="1:8" ht="73.5" customHeight="1" x14ac:dyDescent="0.25">
      <c r="A33" s="15" t="s">
        <v>119</v>
      </c>
      <c r="B33" s="44" t="s">
        <v>209</v>
      </c>
      <c r="C33" s="100" t="s">
        <v>329</v>
      </c>
      <c r="D33" s="100"/>
      <c r="E33" s="103">
        <f>Таблица!E45</f>
        <v>68636.160000000003</v>
      </c>
      <c r="F33" s="43"/>
      <c r="G33" s="43"/>
      <c r="H33" s="43"/>
    </row>
    <row r="34" spans="1:8" ht="36" customHeight="1" x14ac:dyDescent="0.25">
      <c r="A34" s="15" t="s">
        <v>362</v>
      </c>
      <c r="B34" s="44" t="s">
        <v>209</v>
      </c>
      <c r="C34" s="100" t="s">
        <v>329</v>
      </c>
      <c r="D34" s="267"/>
      <c r="E34" s="268">
        <f>Таблица!E46</f>
        <v>40883.040000000001</v>
      </c>
      <c r="F34" s="43"/>
      <c r="G34" s="43"/>
      <c r="H34" s="43"/>
    </row>
    <row r="35" spans="1:8" ht="36" customHeight="1" x14ac:dyDescent="0.25">
      <c r="A35" s="15" t="s">
        <v>395</v>
      </c>
      <c r="B35" s="44" t="s">
        <v>209</v>
      </c>
      <c r="C35" s="100" t="s">
        <v>329</v>
      </c>
      <c r="D35" s="262"/>
      <c r="E35" s="264">
        <f>Таблица!E47</f>
        <v>40883.040000000001</v>
      </c>
      <c r="F35" s="43"/>
      <c r="G35" s="43"/>
      <c r="H35" s="43"/>
    </row>
    <row r="36" spans="1:8" ht="36" customHeight="1" x14ac:dyDescent="0.25">
      <c r="A36" s="15" t="s">
        <v>363</v>
      </c>
      <c r="B36" s="44" t="s">
        <v>209</v>
      </c>
      <c r="C36" s="100" t="s">
        <v>329</v>
      </c>
      <c r="D36" s="267"/>
      <c r="E36" s="268">
        <f>Таблица!E48</f>
        <v>43875.360000000001</v>
      </c>
      <c r="F36" s="43"/>
      <c r="G36" s="43"/>
      <c r="H36" s="43"/>
    </row>
    <row r="37" spans="1:8" ht="36" customHeight="1" thickBot="1" x14ac:dyDescent="0.3">
      <c r="A37" s="34" t="s">
        <v>396</v>
      </c>
      <c r="B37" s="45" t="s">
        <v>209</v>
      </c>
      <c r="C37" s="101" t="s">
        <v>329</v>
      </c>
      <c r="D37" s="272"/>
      <c r="E37" s="271"/>
      <c r="F37" s="43"/>
      <c r="G37" s="43"/>
      <c r="H37" s="43"/>
    </row>
    <row r="38" spans="1:8" ht="73.5" customHeight="1" x14ac:dyDescent="0.25">
      <c r="A38" s="64" t="s">
        <v>120</v>
      </c>
      <c r="B38" s="107" t="s">
        <v>210</v>
      </c>
      <c r="C38" s="99" t="s">
        <v>330</v>
      </c>
      <c r="D38" s="99"/>
      <c r="E38" s="102">
        <f>Таблица!E50</f>
        <v>48918.240000000005</v>
      </c>
      <c r="F38" s="43"/>
      <c r="G38" s="43"/>
      <c r="H38" s="43"/>
    </row>
    <row r="39" spans="1:8" ht="36" customHeight="1" x14ac:dyDescent="0.25">
      <c r="A39" s="15" t="s">
        <v>364</v>
      </c>
      <c r="B39" s="44" t="s">
        <v>210</v>
      </c>
      <c r="C39" s="85" t="s">
        <v>330</v>
      </c>
      <c r="D39" s="267"/>
      <c r="E39" s="268">
        <f>Таблица!E51</f>
        <v>35222.400000000001</v>
      </c>
      <c r="F39" s="43"/>
      <c r="G39" s="43"/>
      <c r="H39" s="43"/>
    </row>
    <row r="40" spans="1:8" ht="36" customHeight="1" thickBot="1" x14ac:dyDescent="0.3">
      <c r="A40" s="15" t="s">
        <v>397</v>
      </c>
      <c r="B40" s="44" t="s">
        <v>210</v>
      </c>
      <c r="C40" s="85" t="s">
        <v>330</v>
      </c>
      <c r="D40" s="272"/>
      <c r="E40" s="271"/>
      <c r="F40" s="43"/>
      <c r="G40" s="43"/>
      <c r="H40" s="43"/>
    </row>
    <row r="41" spans="1:8" s="4" customFormat="1" ht="20.25" customHeight="1" thickBot="1" x14ac:dyDescent="0.3">
      <c r="A41" s="227" t="s">
        <v>124</v>
      </c>
      <c r="B41" s="228"/>
      <c r="C41" s="228"/>
      <c r="D41" s="228"/>
      <c r="E41" s="229"/>
      <c r="F41" s="11"/>
      <c r="G41" s="11"/>
      <c r="H41" s="11"/>
    </row>
    <row r="42" spans="1:8" ht="73.5" customHeight="1" x14ac:dyDescent="0.25">
      <c r="A42" s="15" t="s">
        <v>227</v>
      </c>
      <c r="B42" s="44" t="s">
        <v>430</v>
      </c>
      <c r="C42" s="85" t="s">
        <v>327</v>
      </c>
      <c r="D42" s="85"/>
      <c r="E42" s="88">
        <f>Таблица!E54</f>
        <v>75821.759999999995</v>
      </c>
      <c r="F42" s="43"/>
      <c r="G42" s="43"/>
      <c r="H42" s="43"/>
    </row>
    <row r="43" spans="1:8" ht="36" customHeight="1" x14ac:dyDescent="0.25">
      <c r="A43" s="15" t="s">
        <v>365</v>
      </c>
      <c r="B43" s="44" t="s">
        <v>430</v>
      </c>
      <c r="C43" s="85" t="s">
        <v>327</v>
      </c>
      <c r="D43" s="267"/>
      <c r="E43" s="268">
        <f>Таблица!E55</f>
        <v>41029.919999999998</v>
      </c>
      <c r="F43" s="43"/>
      <c r="G43" s="43"/>
      <c r="H43" s="43"/>
    </row>
    <row r="44" spans="1:8" ht="36" customHeight="1" thickBot="1" x14ac:dyDescent="0.3">
      <c r="A44" s="15" t="s">
        <v>398</v>
      </c>
      <c r="B44" s="44" t="s">
        <v>430</v>
      </c>
      <c r="C44" s="85" t="s">
        <v>327</v>
      </c>
      <c r="D44" s="272"/>
      <c r="E44" s="271"/>
      <c r="F44" s="43"/>
      <c r="G44" s="43"/>
      <c r="H44" s="43"/>
    </row>
    <row r="45" spans="1:8" s="4" customFormat="1" ht="20.25" customHeight="1" thickBot="1" x14ac:dyDescent="0.3">
      <c r="A45" s="259" t="s">
        <v>125</v>
      </c>
      <c r="B45" s="260"/>
      <c r="C45" s="260"/>
      <c r="D45" s="260"/>
      <c r="E45" s="261"/>
      <c r="F45" s="11"/>
      <c r="G45" s="11"/>
      <c r="H45" s="11"/>
    </row>
    <row r="46" spans="1:8" ht="18.75" customHeight="1" x14ac:dyDescent="0.25">
      <c r="A46" s="36" t="s">
        <v>366</v>
      </c>
      <c r="B46" s="47" t="s">
        <v>184</v>
      </c>
      <c r="C46" s="87" t="s">
        <v>331</v>
      </c>
      <c r="D46" s="266"/>
      <c r="E46" s="270">
        <f>Таблица!E58</f>
        <v>50375.520000000004</v>
      </c>
      <c r="F46" s="43"/>
      <c r="G46" s="43"/>
      <c r="H46" s="43"/>
    </row>
    <row r="47" spans="1:8" ht="18.75" customHeight="1" x14ac:dyDescent="0.25">
      <c r="A47" s="15" t="s">
        <v>367</v>
      </c>
      <c r="B47" s="44" t="s">
        <v>186</v>
      </c>
      <c r="C47" s="85" t="s">
        <v>331</v>
      </c>
      <c r="D47" s="263"/>
      <c r="E47" s="269"/>
      <c r="F47" s="43"/>
      <c r="G47" s="43"/>
      <c r="H47" s="43"/>
    </row>
    <row r="48" spans="1:8" ht="18.75" customHeight="1" x14ac:dyDescent="0.25">
      <c r="A48" s="15" t="s">
        <v>399</v>
      </c>
      <c r="B48" s="44" t="s">
        <v>184</v>
      </c>
      <c r="C48" s="85" t="s">
        <v>331</v>
      </c>
      <c r="D48" s="263"/>
      <c r="E48" s="269"/>
      <c r="F48" s="43"/>
      <c r="G48" s="43"/>
      <c r="H48" s="43"/>
    </row>
    <row r="49" spans="1:8" ht="18.75" customHeight="1" x14ac:dyDescent="0.25">
      <c r="A49" s="15" t="s">
        <v>400</v>
      </c>
      <c r="B49" s="44" t="s">
        <v>186</v>
      </c>
      <c r="C49" s="85" t="s">
        <v>331</v>
      </c>
      <c r="D49" s="263"/>
      <c r="E49" s="264"/>
      <c r="F49" s="43"/>
      <c r="G49" s="43"/>
      <c r="H49" s="43"/>
    </row>
    <row r="50" spans="1:8" ht="67.5" customHeight="1" x14ac:dyDescent="0.25">
      <c r="A50" s="15" t="s">
        <v>194</v>
      </c>
      <c r="B50" s="44" t="s">
        <v>207</v>
      </c>
      <c r="C50" s="85" t="s">
        <v>331</v>
      </c>
      <c r="D50" s="85"/>
      <c r="E50" s="88">
        <f>Таблица!E62</f>
        <v>62923.680000000008</v>
      </c>
      <c r="F50" s="43"/>
      <c r="G50" s="43"/>
      <c r="H50" s="43"/>
    </row>
    <row r="51" spans="1:8" ht="33" customHeight="1" x14ac:dyDescent="0.25">
      <c r="A51" s="15" t="s">
        <v>368</v>
      </c>
      <c r="B51" s="44" t="s">
        <v>207</v>
      </c>
      <c r="C51" s="85" t="s">
        <v>331</v>
      </c>
      <c r="D51" s="263"/>
      <c r="E51" s="268">
        <f>Таблица!E63</f>
        <v>38534.400000000001</v>
      </c>
      <c r="F51" s="43"/>
      <c r="G51" s="43"/>
      <c r="H51" s="43"/>
    </row>
    <row r="52" spans="1:8" ht="33" customHeight="1" thickBot="1" x14ac:dyDescent="0.3">
      <c r="A52" s="53" t="s">
        <v>401</v>
      </c>
      <c r="B52" s="105" t="s">
        <v>207</v>
      </c>
      <c r="C52" s="97" t="s">
        <v>331</v>
      </c>
      <c r="D52" s="267"/>
      <c r="E52" s="269"/>
      <c r="F52" s="43"/>
      <c r="G52" s="43"/>
      <c r="H52" s="43"/>
    </row>
    <row r="53" spans="1:8" ht="31.5" customHeight="1" x14ac:dyDescent="0.25">
      <c r="A53" s="36" t="s">
        <v>182</v>
      </c>
      <c r="B53" s="47" t="s">
        <v>185</v>
      </c>
      <c r="C53" s="104" t="s">
        <v>332</v>
      </c>
      <c r="D53" s="266"/>
      <c r="E53" s="270">
        <f>Таблица!E65</f>
        <v>29118.240000000002</v>
      </c>
      <c r="F53" s="43"/>
      <c r="G53" s="43"/>
      <c r="H53" s="43"/>
    </row>
    <row r="54" spans="1:8" ht="31.5" customHeight="1" x14ac:dyDescent="0.25">
      <c r="A54" s="15" t="s">
        <v>183</v>
      </c>
      <c r="B54" s="44" t="s">
        <v>187</v>
      </c>
      <c r="C54" s="100" t="s">
        <v>332</v>
      </c>
      <c r="D54" s="263"/>
      <c r="E54" s="264"/>
      <c r="F54" s="43"/>
      <c r="G54" s="43"/>
      <c r="H54" s="43"/>
    </row>
    <row r="55" spans="1:8" ht="31.5" customHeight="1" x14ac:dyDescent="0.25">
      <c r="A55" s="15" t="s">
        <v>225</v>
      </c>
      <c r="B55" s="44" t="s">
        <v>185</v>
      </c>
      <c r="C55" s="100" t="s">
        <v>332</v>
      </c>
      <c r="D55" s="263"/>
      <c r="E55" s="268">
        <f>Таблица!E67</f>
        <v>36146.879999999997</v>
      </c>
      <c r="F55" s="43"/>
      <c r="G55" s="43"/>
      <c r="H55" s="43"/>
    </row>
    <row r="56" spans="1:8" ht="31.5" customHeight="1" x14ac:dyDescent="0.25">
      <c r="A56" s="15" t="s">
        <v>226</v>
      </c>
      <c r="B56" s="44" t="s">
        <v>187</v>
      </c>
      <c r="C56" s="100" t="s">
        <v>332</v>
      </c>
      <c r="D56" s="263"/>
      <c r="E56" s="264">
        <f>Таблица!E68</f>
        <v>36146.879999999997</v>
      </c>
      <c r="F56" s="43"/>
      <c r="G56" s="43"/>
      <c r="H56" s="43"/>
    </row>
    <row r="57" spans="1:8" ht="18.75" customHeight="1" x14ac:dyDescent="0.25">
      <c r="A57" s="15" t="s">
        <v>369</v>
      </c>
      <c r="B57" s="44" t="s">
        <v>185</v>
      </c>
      <c r="C57" s="100" t="s">
        <v>332</v>
      </c>
      <c r="D57" s="263"/>
      <c r="E57" s="268">
        <f>Таблица!E69</f>
        <v>22243.68</v>
      </c>
      <c r="F57" s="43"/>
      <c r="G57" s="43"/>
      <c r="H57" s="43"/>
    </row>
    <row r="58" spans="1:8" ht="18.75" customHeight="1" x14ac:dyDescent="0.25">
      <c r="A58" s="15" t="s">
        <v>370</v>
      </c>
      <c r="B58" s="44" t="s">
        <v>187</v>
      </c>
      <c r="C58" s="100" t="s">
        <v>332</v>
      </c>
      <c r="D58" s="263"/>
      <c r="E58" s="269"/>
      <c r="F58" s="43"/>
      <c r="G58" s="43"/>
      <c r="H58" s="43"/>
    </row>
    <row r="59" spans="1:8" ht="18.75" customHeight="1" x14ac:dyDescent="0.25">
      <c r="A59" s="15" t="s">
        <v>402</v>
      </c>
      <c r="B59" s="44" t="s">
        <v>185</v>
      </c>
      <c r="C59" s="100" t="s">
        <v>332</v>
      </c>
      <c r="D59" s="263"/>
      <c r="E59" s="269"/>
      <c r="F59" s="43"/>
      <c r="G59" s="43"/>
      <c r="H59" s="43"/>
    </row>
    <row r="60" spans="1:8" ht="18.75" customHeight="1" x14ac:dyDescent="0.25">
      <c r="A60" s="15" t="s">
        <v>403</v>
      </c>
      <c r="B60" s="44" t="s">
        <v>187</v>
      </c>
      <c r="C60" s="100" t="s">
        <v>332</v>
      </c>
      <c r="D60" s="263"/>
      <c r="E60" s="264"/>
      <c r="F60" s="43"/>
      <c r="G60" s="43"/>
      <c r="H60" s="43"/>
    </row>
    <row r="61" spans="1:8" ht="18.75" customHeight="1" x14ac:dyDescent="0.25">
      <c r="A61" s="15" t="s">
        <v>371</v>
      </c>
      <c r="B61" s="44" t="s">
        <v>185</v>
      </c>
      <c r="C61" s="100" t="s">
        <v>332</v>
      </c>
      <c r="D61" s="263"/>
      <c r="E61" s="268">
        <f>Таблица!E73</f>
        <v>23739.839999999997</v>
      </c>
      <c r="F61" s="43"/>
      <c r="G61" s="43"/>
      <c r="H61" s="43"/>
    </row>
    <row r="62" spans="1:8" ht="18.75" customHeight="1" x14ac:dyDescent="0.25">
      <c r="A62" s="15" t="s">
        <v>372</v>
      </c>
      <c r="B62" s="44" t="s">
        <v>187</v>
      </c>
      <c r="C62" s="100" t="s">
        <v>332</v>
      </c>
      <c r="D62" s="263"/>
      <c r="E62" s="269"/>
      <c r="F62" s="43"/>
      <c r="G62" s="43"/>
      <c r="H62" s="43"/>
    </row>
    <row r="63" spans="1:8" ht="18.75" customHeight="1" x14ac:dyDescent="0.25">
      <c r="A63" s="15" t="s">
        <v>404</v>
      </c>
      <c r="B63" s="44" t="s">
        <v>185</v>
      </c>
      <c r="C63" s="100" t="s">
        <v>332</v>
      </c>
      <c r="D63" s="263"/>
      <c r="E63" s="269"/>
      <c r="F63" s="43"/>
      <c r="G63" s="43"/>
      <c r="H63" s="43"/>
    </row>
    <row r="64" spans="1:8" ht="18.75" customHeight="1" thickBot="1" x14ac:dyDescent="0.3">
      <c r="A64" s="34" t="s">
        <v>405</v>
      </c>
      <c r="B64" s="45" t="s">
        <v>187</v>
      </c>
      <c r="C64" s="101" t="s">
        <v>332</v>
      </c>
      <c r="D64" s="273"/>
      <c r="E64" s="271"/>
      <c r="F64" s="43"/>
      <c r="G64" s="43"/>
      <c r="H64" s="43"/>
    </row>
    <row r="65" spans="1:8" ht="40.5" customHeight="1" x14ac:dyDescent="0.25">
      <c r="A65" s="64" t="s">
        <v>192</v>
      </c>
      <c r="B65" s="107" t="s">
        <v>188</v>
      </c>
      <c r="C65" s="99" t="s">
        <v>333</v>
      </c>
      <c r="D65" s="262"/>
      <c r="E65" s="264">
        <f>Таблица!E77</f>
        <v>27604.799999999999</v>
      </c>
      <c r="F65" s="43"/>
      <c r="G65" s="43"/>
      <c r="H65" s="43"/>
    </row>
    <row r="66" spans="1:8" ht="40.5" customHeight="1" x14ac:dyDescent="0.25">
      <c r="A66" s="15" t="s">
        <v>193</v>
      </c>
      <c r="B66" s="44" t="s">
        <v>189</v>
      </c>
      <c r="C66" s="85" t="s">
        <v>333</v>
      </c>
      <c r="D66" s="263"/>
      <c r="E66" s="265">
        <f>Таблица!E78</f>
        <v>27604.799999999999</v>
      </c>
      <c r="F66" s="43"/>
      <c r="G66" s="43"/>
      <c r="H66" s="43"/>
    </row>
    <row r="67" spans="1:8" ht="18.75" customHeight="1" x14ac:dyDescent="0.25">
      <c r="A67" s="15" t="s">
        <v>373</v>
      </c>
      <c r="B67" s="44" t="s">
        <v>188</v>
      </c>
      <c r="C67" s="85" t="s">
        <v>333</v>
      </c>
      <c r="D67" s="263"/>
      <c r="E67" s="268">
        <f>Таблица!E79</f>
        <v>20730.239999999998</v>
      </c>
      <c r="F67" s="43"/>
      <c r="G67" s="43"/>
      <c r="H67" s="43"/>
    </row>
    <row r="68" spans="1:8" ht="18.75" customHeight="1" x14ac:dyDescent="0.25">
      <c r="A68" s="15" t="s">
        <v>374</v>
      </c>
      <c r="B68" s="44" t="s">
        <v>189</v>
      </c>
      <c r="C68" s="85" t="s">
        <v>333</v>
      </c>
      <c r="D68" s="263"/>
      <c r="E68" s="269"/>
      <c r="F68" s="43"/>
      <c r="G68" s="43"/>
      <c r="H68" s="43"/>
    </row>
    <row r="69" spans="1:8" ht="18.75" customHeight="1" x14ac:dyDescent="0.25">
      <c r="A69" s="15" t="s">
        <v>406</v>
      </c>
      <c r="B69" s="44" t="s">
        <v>188</v>
      </c>
      <c r="C69" s="85" t="s">
        <v>333</v>
      </c>
      <c r="D69" s="263"/>
      <c r="E69" s="269"/>
      <c r="F69" s="43"/>
      <c r="G69" s="43"/>
      <c r="H69" s="43"/>
    </row>
    <row r="70" spans="1:8" ht="18.75" customHeight="1" thickBot="1" x14ac:dyDescent="0.3">
      <c r="A70" s="34" t="s">
        <v>407</v>
      </c>
      <c r="B70" s="45" t="s">
        <v>189</v>
      </c>
      <c r="C70" s="86" t="s">
        <v>333</v>
      </c>
      <c r="D70" s="273"/>
      <c r="E70" s="271"/>
      <c r="F70" s="43"/>
      <c r="G70" s="43"/>
      <c r="H70" s="43"/>
    </row>
    <row r="71" spans="1:8" s="5" customFormat="1" x14ac:dyDescent="0.25">
      <c r="A71"/>
      <c r="B71" s="46"/>
      <c r="F71"/>
      <c r="G71"/>
    </row>
    <row r="72" spans="1:8" s="5" customFormat="1" x14ac:dyDescent="0.25">
      <c r="A72"/>
      <c r="B72" s="46"/>
      <c r="F72"/>
      <c r="G72"/>
    </row>
    <row r="73" spans="1:8" x14ac:dyDescent="0.25">
      <c r="B73" s="46"/>
    </row>
    <row r="74" spans="1:8" x14ac:dyDescent="0.25">
      <c r="B74" s="46"/>
    </row>
    <row r="75" spans="1:8" x14ac:dyDescent="0.25">
      <c r="B75" s="46"/>
    </row>
    <row r="76" spans="1:8" x14ac:dyDescent="0.25">
      <c r="B76" s="46"/>
    </row>
    <row r="77" spans="1:8" x14ac:dyDescent="0.25">
      <c r="B77" s="46"/>
    </row>
    <row r="78" spans="1:8" x14ac:dyDescent="0.25">
      <c r="B78" s="46"/>
    </row>
    <row r="79" spans="1:8" x14ac:dyDescent="0.25">
      <c r="B79" s="46"/>
    </row>
    <row r="80" spans="1:8" s="5" customFormat="1" x14ac:dyDescent="0.25">
      <c r="A80"/>
      <c r="B80" s="46"/>
      <c r="F80"/>
      <c r="G80"/>
      <c r="H80"/>
    </row>
    <row r="81" spans="1:8" s="5" customFormat="1" x14ac:dyDescent="0.25">
      <c r="A81"/>
      <c r="B81" s="46"/>
      <c r="F81"/>
      <c r="G81"/>
      <c r="H81"/>
    </row>
    <row r="82" spans="1:8" s="5" customFormat="1" x14ac:dyDescent="0.25">
      <c r="A82"/>
      <c r="B82" s="46"/>
      <c r="F82"/>
      <c r="G82"/>
      <c r="H82"/>
    </row>
    <row r="83" spans="1:8" s="5" customFormat="1" x14ac:dyDescent="0.25">
      <c r="A83"/>
      <c r="B83" s="46"/>
      <c r="F83"/>
      <c r="G83"/>
      <c r="H83"/>
    </row>
    <row r="84" spans="1:8" s="5" customFormat="1" x14ac:dyDescent="0.25">
      <c r="A84"/>
      <c r="B84" s="46"/>
      <c r="F84"/>
      <c r="G84"/>
      <c r="H84"/>
    </row>
    <row r="85" spans="1:8" s="5" customFormat="1" x14ac:dyDescent="0.25">
      <c r="A85"/>
      <c r="B85" s="46"/>
      <c r="F85"/>
      <c r="G85"/>
      <c r="H85"/>
    </row>
    <row r="86" spans="1:8" s="5" customFormat="1" x14ac:dyDescent="0.25">
      <c r="A86"/>
      <c r="B86" s="46"/>
      <c r="F86"/>
      <c r="G86"/>
      <c r="H86"/>
    </row>
    <row r="87" spans="1:8" s="5" customFormat="1" x14ac:dyDescent="0.25">
      <c r="A87"/>
      <c r="B87" s="46"/>
      <c r="F87"/>
      <c r="G87"/>
      <c r="H87"/>
    </row>
    <row r="88" spans="1:8" s="5" customFormat="1" x14ac:dyDescent="0.25">
      <c r="A88"/>
      <c r="B88" s="46"/>
      <c r="F88"/>
      <c r="G88"/>
      <c r="H88"/>
    </row>
    <row r="89" spans="1:8" s="5" customFormat="1" x14ac:dyDescent="0.25">
      <c r="A89"/>
      <c r="B89" s="46"/>
      <c r="F89"/>
      <c r="G89"/>
      <c r="H89"/>
    </row>
    <row r="90" spans="1:8" s="5" customFormat="1" x14ac:dyDescent="0.25">
      <c r="A90"/>
      <c r="B90" s="46"/>
      <c r="F90"/>
      <c r="G90"/>
      <c r="H90"/>
    </row>
  </sheetData>
  <mergeCells count="46">
    <mergeCell ref="A1:E1"/>
    <mergeCell ref="A2:E2"/>
    <mergeCell ref="A3:E3"/>
    <mergeCell ref="E39:E40"/>
    <mergeCell ref="D19:D20"/>
    <mergeCell ref="D30:D31"/>
    <mergeCell ref="D36:D37"/>
    <mergeCell ref="D39:D40"/>
    <mergeCell ref="A7:E7"/>
    <mergeCell ref="A9:E9"/>
    <mergeCell ref="A10:E10"/>
    <mergeCell ref="A12:E12"/>
    <mergeCell ref="A13:E13"/>
    <mergeCell ref="A11:E11"/>
    <mergeCell ref="A17:E17"/>
    <mergeCell ref="D67:D70"/>
    <mergeCell ref="D27:D28"/>
    <mergeCell ref="D53:D54"/>
    <mergeCell ref="D57:D60"/>
    <mergeCell ref="D61:D64"/>
    <mergeCell ref="A45:E45"/>
    <mergeCell ref="E67:E70"/>
    <mergeCell ref="E61:E64"/>
    <mergeCell ref="E57:E60"/>
    <mergeCell ref="E46:E49"/>
    <mergeCell ref="E53:E54"/>
    <mergeCell ref="D55:D56"/>
    <mergeCell ref="E55:E56"/>
    <mergeCell ref="D34:D35"/>
    <mergeCell ref="E34:E35"/>
    <mergeCell ref="E43:E44"/>
    <mergeCell ref="D65:D66"/>
    <mergeCell ref="E65:E66"/>
    <mergeCell ref="A14:E14"/>
    <mergeCell ref="A15:E15"/>
    <mergeCell ref="A23:E23"/>
    <mergeCell ref="A26:E26"/>
    <mergeCell ref="A41:E41"/>
    <mergeCell ref="D46:D49"/>
    <mergeCell ref="D51:D52"/>
    <mergeCell ref="E19:E20"/>
    <mergeCell ref="E51:E52"/>
    <mergeCell ref="E30:E31"/>
    <mergeCell ref="E27:E28"/>
    <mergeCell ref="E36:E37"/>
    <mergeCell ref="D43:D44"/>
  </mergeCells>
  <pageMargins left="0" right="0" top="0" bottom="0" header="0" footer="0"/>
  <pageSetup paperSize="9" orientation="portrait" r:id="rId1"/>
  <headerFooter>
    <oddFooter>Страница  &amp;P из &amp;N</oddFooter>
  </headerFooter>
  <rowBreaks count="1" manualBreakCount="1">
    <brk id="25" max="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T43"/>
  <sheetViews>
    <sheetView showGridLines="0" zoomScaleNormal="100" workbookViewId="0">
      <selection activeCell="E5" sqref="E5"/>
    </sheetView>
  </sheetViews>
  <sheetFormatPr defaultRowHeight="15" x14ac:dyDescent="0.25"/>
  <cols>
    <col min="1" max="1" width="17.28515625" customWidth="1"/>
    <col min="2" max="2" width="33.5703125" customWidth="1"/>
    <col min="3" max="3" width="17.28515625" style="5" customWidth="1"/>
    <col min="4" max="4" width="16.28515625" style="5" customWidth="1"/>
    <col min="5" max="5" width="11.7109375" style="5" customWidth="1"/>
    <col min="6" max="6" width="29.85546875" style="46" customWidth="1"/>
    <col min="7" max="7" width="29.28515625" customWidth="1"/>
    <col min="12" max="12" width="12.85546875" customWidth="1"/>
  </cols>
  <sheetData>
    <row r="1" spans="1:20" s="127" customFormat="1" x14ac:dyDescent="0.25">
      <c r="A1" s="249"/>
      <c r="B1" s="249"/>
      <c r="C1" s="249"/>
      <c r="D1" s="249"/>
      <c r="E1" s="249"/>
      <c r="G1" s="128"/>
      <c r="H1" s="128"/>
      <c r="I1" s="128"/>
      <c r="J1" s="128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27" customFormat="1" x14ac:dyDescent="0.25">
      <c r="A2" s="249"/>
      <c r="B2" s="249"/>
      <c r="C2" s="249"/>
      <c r="D2" s="249"/>
      <c r="E2" s="249"/>
      <c r="G2" s="128"/>
      <c r="H2" s="128"/>
      <c r="I2" s="128"/>
      <c r="J2" s="128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127" customFormat="1" x14ac:dyDescent="0.25">
      <c r="A3" s="249"/>
      <c r="B3" s="249"/>
      <c r="C3" s="249"/>
      <c r="D3" s="249"/>
      <c r="E3" s="249"/>
      <c r="G3" s="128"/>
      <c r="H3" s="128"/>
      <c r="I3" s="128"/>
      <c r="J3" s="128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127" customFormat="1" x14ac:dyDescent="0.25">
      <c r="A4" s="129"/>
      <c r="B4" s="129"/>
      <c r="C4" s="129"/>
      <c r="D4" s="129"/>
      <c r="E4" s="129"/>
      <c r="G4" s="128"/>
      <c r="H4" s="128"/>
      <c r="I4" s="128"/>
      <c r="J4" s="128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27" customFormat="1" x14ac:dyDescent="0.25">
      <c r="A5" s="129"/>
      <c r="B5" s="129"/>
      <c r="C5" s="129"/>
      <c r="D5" s="129"/>
      <c r="E5" s="129"/>
      <c r="G5" s="128"/>
      <c r="H5" s="128"/>
      <c r="I5" s="128"/>
      <c r="J5" s="128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27" customFormat="1" x14ac:dyDescent="0.25">
      <c r="A6" s="130"/>
      <c r="B6" s="130"/>
      <c r="C6" s="131"/>
      <c r="D6" s="129" t="s">
        <v>249</v>
      </c>
      <c r="E6" s="132">
        <f>'Феникс Столы'!$E$6</f>
        <v>45544</v>
      </c>
      <c r="G6" s="128"/>
      <c r="H6" s="128"/>
      <c r="I6" s="128"/>
      <c r="J6" s="128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1" customFormat="1" ht="18" thickBot="1" x14ac:dyDescent="0.3">
      <c r="A7" s="230" t="s">
        <v>426</v>
      </c>
      <c r="B7" s="230"/>
      <c r="C7" s="230"/>
      <c r="D7" s="230"/>
      <c r="E7" s="230"/>
      <c r="F7" s="82"/>
      <c r="G7" s="2"/>
      <c r="H7" s="2"/>
      <c r="I7" s="2"/>
      <c r="J7" s="2"/>
      <c r="K7" s="2"/>
    </row>
    <row r="8" spans="1:20" s="1" customFormat="1" ht="15.75" thickBot="1" x14ac:dyDescent="0.3">
      <c r="A8" s="49" t="s">
        <v>1</v>
      </c>
      <c r="B8" s="50"/>
      <c r="C8" s="50"/>
      <c r="D8" s="50"/>
      <c r="E8" s="51"/>
      <c r="F8" s="82"/>
      <c r="G8" s="18"/>
      <c r="H8" s="18"/>
      <c r="I8" s="18"/>
      <c r="J8" s="18"/>
      <c r="K8" s="18"/>
      <c r="L8" s="18"/>
    </row>
    <row r="9" spans="1:20" s="1" customFormat="1" x14ac:dyDescent="0.25">
      <c r="A9" s="250" t="s">
        <v>441</v>
      </c>
      <c r="B9" s="251"/>
      <c r="C9" s="251"/>
      <c r="D9" s="251"/>
      <c r="E9" s="252"/>
      <c r="F9" s="82"/>
      <c r="G9" s="19"/>
      <c r="H9" s="19"/>
      <c r="I9" s="19"/>
      <c r="J9" s="19"/>
      <c r="K9" s="19"/>
      <c r="L9" s="19"/>
    </row>
    <row r="10" spans="1:20" s="1" customFormat="1" x14ac:dyDescent="0.25">
      <c r="A10" s="243" t="s">
        <v>232</v>
      </c>
      <c r="B10" s="244"/>
      <c r="C10" s="244"/>
      <c r="D10" s="244"/>
      <c r="E10" s="245"/>
      <c r="F10" s="82"/>
      <c r="G10" s="19"/>
      <c r="H10" s="19"/>
      <c r="I10" s="19"/>
      <c r="J10" s="19"/>
      <c r="K10" s="19"/>
      <c r="L10" s="19"/>
    </row>
    <row r="11" spans="1:20" s="1" customFormat="1" x14ac:dyDescent="0.25">
      <c r="A11" s="243" t="s">
        <v>233</v>
      </c>
      <c r="B11" s="244"/>
      <c r="C11" s="244"/>
      <c r="D11" s="244"/>
      <c r="E11" s="245"/>
      <c r="F11" s="82"/>
      <c r="G11" s="19"/>
      <c r="H11" s="19"/>
      <c r="I11" s="19"/>
      <c r="J11" s="19"/>
      <c r="K11" s="19"/>
      <c r="L11" s="19"/>
    </row>
    <row r="12" spans="1:20" s="1" customFormat="1" x14ac:dyDescent="0.25">
      <c r="A12" s="243" t="s">
        <v>32</v>
      </c>
      <c r="B12" s="244"/>
      <c r="C12" s="244"/>
      <c r="D12" s="244"/>
      <c r="E12" s="245"/>
      <c r="F12" s="82"/>
      <c r="G12" s="19"/>
      <c r="H12" s="19"/>
      <c r="I12" s="19"/>
      <c r="J12" s="19"/>
      <c r="K12" s="19"/>
      <c r="L12" s="19"/>
    </row>
    <row r="13" spans="1:20" s="1" customFormat="1" ht="13.5" customHeight="1" x14ac:dyDescent="0.25">
      <c r="A13" s="253" t="s">
        <v>51</v>
      </c>
      <c r="B13" s="254"/>
      <c r="C13" s="254"/>
      <c r="D13" s="254"/>
      <c r="E13" s="255"/>
      <c r="F13" s="82"/>
      <c r="G13" s="16"/>
      <c r="H13" s="16"/>
      <c r="I13" s="16"/>
      <c r="J13" s="16"/>
      <c r="K13" s="16"/>
      <c r="L13" s="8"/>
    </row>
    <row r="14" spans="1:20" s="1" customFormat="1" ht="15" customHeight="1" x14ac:dyDescent="0.25">
      <c r="A14" s="246" t="s">
        <v>52</v>
      </c>
      <c r="B14" s="247"/>
      <c r="C14" s="247"/>
      <c r="D14" s="247"/>
      <c r="E14" s="248"/>
      <c r="F14" s="82"/>
      <c r="G14" s="16"/>
      <c r="H14" s="16"/>
      <c r="I14" s="16"/>
      <c r="J14" s="16"/>
      <c r="K14" s="16"/>
      <c r="L14" s="8"/>
    </row>
    <row r="15" spans="1:20" s="1" customFormat="1" ht="15" customHeight="1" x14ac:dyDescent="0.25">
      <c r="A15" s="246" t="s">
        <v>53</v>
      </c>
      <c r="B15" s="247"/>
      <c r="C15" s="247"/>
      <c r="D15" s="247"/>
      <c r="E15" s="248"/>
      <c r="F15" s="82"/>
      <c r="G15" s="16"/>
      <c r="H15" s="16"/>
      <c r="I15" s="16"/>
      <c r="J15" s="16"/>
      <c r="K15" s="16"/>
      <c r="L15" s="8"/>
    </row>
    <row r="16" spans="1:20" s="1" customFormat="1" ht="15" customHeight="1" x14ac:dyDescent="0.25">
      <c r="A16" s="243" t="s">
        <v>56</v>
      </c>
      <c r="B16" s="244"/>
      <c r="C16" s="244"/>
      <c r="D16" s="244"/>
      <c r="E16" s="245"/>
      <c r="F16" s="82"/>
      <c r="G16" s="16"/>
      <c r="H16" s="16"/>
      <c r="I16" s="16"/>
      <c r="J16" s="16"/>
      <c r="K16" s="16"/>
      <c r="L16" s="8"/>
    </row>
    <row r="17" spans="1:12" s="1" customFormat="1" ht="15" customHeight="1" x14ac:dyDescent="0.25">
      <c r="A17" s="243" t="s">
        <v>230</v>
      </c>
      <c r="B17" s="244"/>
      <c r="C17" s="244"/>
      <c r="D17" s="244"/>
      <c r="E17" s="245"/>
      <c r="F17" s="82"/>
      <c r="G17" s="16"/>
      <c r="H17" s="16"/>
      <c r="I17" s="16"/>
      <c r="J17" s="16"/>
      <c r="K17" s="16"/>
      <c r="L17" s="8"/>
    </row>
    <row r="18" spans="1:12" s="1" customFormat="1" ht="15" customHeight="1" thickBot="1" x14ac:dyDescent="0.3">
      <c r="A18" s="256" t="s">
        <v>55</v>
      </c>
      <c r="B18" s="257"/>
      <c r="C18" s="257"/>
      <c r="D18" s="257"/>
      <c r="E18" s="258"/>
      <c r="F18" s="82"/>
      <c r="G18" s="16"/>
      <c r="H18" s="16"/>
      <c r="I18" s="16"/>
      <c r="J18" s="16"/>
      <c r="K18" s="16"/>
      <c r="L18" s="8"/>
    </row>
    <row r="19" spans="1:12" s="4" customFormat="1" ht="30" customHeight="1" thickBot="1" x14ac:dyDescent="0.3">
      <c r="A19" s="6" t="s">
        <v>0</v>
      </c>
      <c r="B19" s="10" t="s">
        <v>9</v>
      </c>
      <c r="C19" s="6" t="s">
        <v>2</v>
      </c>
      <c r="D19" s="6" t="s">
        <v>3</v>
      </c>
      <c r="E19" s="7" t="s">
        <v>4</v>
      </c>
      <c r="F19" s="83"/>
      <c r="G19" s="11"/>
      <c r="H19" s="11"/>
      <c r="I19" s="11"/>
      <c r="J19" s="11"/>
      <c r="K19" s="11"/>
      <c r="L19" s="11"/>
    </row>
    <row r="20" spans="1:12" s="4" customFormat="1" ht="20.25" customHeight="1" thickBot="1" x14ac:dyDescent="0.3">
      <c r="A20" s="259" t="s">
        <v>23</v>
      </c>
      <c r="B20" s="260"/>
      <c r="C20" s="260"/>
      <c r="D20" s="260"/>
      <c r="E20" s="261"/>
      <c r="F20" s="11"/>
      <c r="G20" s="11"/>
      <c r="H20" s="11"/>
      <c r="I20" s="11"/>
      <c r="J20" s="11"/>
    </row>
    <row r="21" spans="1:12" ht="63.75" customHeight="1" x14ac:dyDescent="0.25">
      <c r="A21" s="80" t="s">
        <v>239</v>
      </c>
      <c r="B21" s="47" t="s">
        <v>305</v>
      </c>
      <c r="C21" s="93" t="s">
        <v>325</v>
      </c>
      <c r="D21" s="93"/>
      <c r="E21" s="48">
        <f>Таблица!E121</f>
        <v>26690.400000000001</v>
      </c>
      <c r="F21" s="84"/>
      <c r="G21" s="43"/>
      <c r="H21" s="43"/>
      <c r="I21" s="43"/>
      <c r="J21" s="43"/>
    </row>
    <row r="22" spans="1:12" ht="63.75" customHeight="1" x14ac:dyDescent="0.25">
      <c r="A22" s="15" t="s">
        <v>240</v>
      </c>
      <c r="B22" s="44" t="s">
        <v>306</v>
      </c>
      <c r="C22" s="90" t="s">
        <v>325</v>
      </c>
      <c r="D22" s="90"/>
      <c r="E22" s="92">
        <f>Таблица!E122</f>
        <v>30237.120000000003</v>
      </c>
      <c r="F22" s="43"/>
      <c r="G22" s="43"/>
      <c r="H22" s="43"/>
      <c r="I22" s="43"/>
      <c r="J22" s="43"/>
    </row>
    <row r="23" spans="1:12" ht="63.75" customHeight="1" x14ac:dyDescent="0.25">
      <c r="A23" s="15" t="s">
        <v>241</v>
      </c>
      <c r="B23" s="44" t="s">
        <v>24</v>
      </c>
      <c r="C23" s="90" t="s">
        <v>326</v>
      </c>
      <c r="D23" s="90"/>
      <c r="E23" s="92">
        <f>Таблица!E123</f>
        <v>45509.760000000002</v>
      </c>
      <c r="F23" s="43"/>
      <c r="G23" s="43"/>
      <c r="H23" s="43"/>
      <c r="I23" s="43"/>
      <c r="J23" s="43"/>
    </row>
    <row r="24" spans="1:12" ht="63.75" customHeight="1" thickBot="1" x14ac:dyDescent="0.3">
      <c r="A24" s="34" t="s">
        <v>242</v>
      </c>
      <c r="B24" s="45" t="s">
        <v>25</v>
      </c>
      <c r="C24" s="91" t="s">
        <v>326</v>
      </c>
      <c r="D24" s="91"/>
      <c r="E24" s="14">
        <f>Таблица!E124</f>
        <v>47334.240000000005</v>
      </c>
      <c r="F24" s="43"/>
      <c r="G24" s="43"/>
      <c r="H24" s="43"/>
      <c r="I24" s="43"/>
      <c r="J24" s="43"/>
    </row>
    <row r="25" spans="1:12" s="5" customFormat="1" x14ac:dyDescent="0.25">
      <c r="A25"/>
      <c r="B25" s="46"/>
      <c r="F25"/>
      <c r="G25"/>
      <c r="H25"/>
      <c r="I25"/>
    </row>
    <row r="26" spans="1:12" x14ac:dyDescent="0.25">
      <c r="B26" s="46"/>
      <c r="F26"/>
    </row>
    <row r="27" spans="1:12" x14ac:dyDescent="0.25">
      <c r="B27" s="46"/>
    </row>
    <row r="28" spans="1:12" x14ac:dyDescent="0.25">
      <c r="B28" s="46"/>
    </row>
    <row r="29" spans="1:12" x14ac:dyDescent="0.25">
      <c r="B29" s="46"/>
    </row>
    <row r="30" spans="1:12" x14ac:dyDescent="0.25">
      <c r="B30" s="46"/>
    </row>
    <row r="31" spans="1:12" x14ac:dyDescent="0.25">
      <c r="B31" s="46"/>
    </row>
    <row r="32" spans="1:12" x14ac:dyDescent="0.25">
      <c r="B32" s="46"/>
    </row>
    <row r="33" spans="2:2" x14ac:dyDescent="0.25">
      <c r="B33" s="46"/>
    </row>
    <row r="34" spans="2:2" x14ac:dyDescent="0.25">
      <c r="B34" s="46"/>
    </row>
    <row r="35" spans="2:2" x14ac:dyDescent="0.25">
      <c r="B35" s="46"/>
    </row>
    <row r="36" spans="2:2" x14ac:dyDescent="0.25">
      <c r="B36" s="46"/>
    </row>
    <row r="37" spans="2:2" x14ac:dyDescent="0.25">
      <c r="B37" s="46"/>
    </row>
    <row r="38" spans="2:2" x14ac:dyDescent="0.25">
      <c r="B38" s="46"/>
    </row>
    <row r="39" spans="2:2" x14ac:dyDescent="0.25">
      <c r="B39" s="46"/>
    </row>
    <row r="40" spans="2:2" x14ac:dyDescent="0.25">
      <c r="B40" s="46"/>
    </row>
    <row r="41" spans="2:2" x14ac:dyDescent="0.25">
      <c r="B41" s="46"/>
    </row>
    <row r="42" spans="2:2" x14ac:dyDescent="0.25">
      <c r="B42" s="46"/>
    </row>
    <row r="43" spans="2:2" x14ac:dyDescent="0.25">
      <c r="B43" s="46"/>
    </row>
  </sheetData>
  <mergeCells count="15">
    <mergeCell ref="A18:E18"/>
    <mergeCell ref="A20:E20"/>
    <mergeCell ref="A1:E1"/>
    <mergeCell ref="A2:E2"/>
    <mergeCell ref="A3:E3"/>
    <mergeCell ref="A13:E13"/>
    <mergeCell ref="A17:E17"/>
    <mergeCell ref="A7:E7"/>
    <mergeCell ref="A9:E9"/>
    <mergeCell ref="A10:E10"/>
    <mergeCell ref="A12:E12"/>
    <mergeCell ref="A14:E14"/>
    <mergeCell ref="A15:E15"/>
    <mergeCell ref="A16:E16"/>
    <mergeCell ref="A11:E11"/>
  </mergeCells>
  <pageMargins left="0" right="0" top="0" bottom="0" header="0" footer="0"/>
  <pageSetup paperSize="9" orientation="portrait" r:id="rId1"/>
  <headerFooter>
    <oddFooter>Страница  &amp;P из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</sheetPr>
  <dimension ref="A1:T90"/>
  <sheetViews>
    <sheetView showGridLines="0" zoomScaleNormal="100" workbookViewId="0">
      <selection activeCell="E5" sqref="E5"/>
    </sheetView>
  </sheetViews>
  <sheetFormatPr defaultRowHeight="15" x14ac:dyDescent="0.25"/>
  <cols>
    <col min="1" max="1" width="19.7109375" customWidth="1"/>
    <col min="2" max="2" width="33.5703125" customWidth="1"/>
    <col min="3" max="3" width="17.28515625" style="5" customWidth="1"/>
    <col min="4" max="4" width="16.28515625" style="5" customWidth="1"/>
    <col min="5" max="5" width="11.7109375" style="5" customWidth="1"/>
    <col min="8" max="8" width="12.85546875" customWidth="1"/>
  </cols>
  <sheetData>
    <row r="1" spans="1:20" s="127" customFormat="1" x14ac:dyDescent="0.25">
      <c r="A1" s="249"/>
      <c r="B1" s="249"/>
      <c r="C1" s="249"/>
      <c r="D1" s="249"/>
      <c r="E1" s="249"/>
      <c r="G1" s="128"/>
      <c r="H1" s="128"/>
      <c r="I1" s="128"/>
      <c r="J1" s="128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27" customFormat="1" x14ac:dyDescent="0.25">
      <c r="A2" s="249"/>
      <c r="B2" s="249"/>
      <c r="C2" s="249"/>
      <c r="D2" s="249"/>
      <c r="E2" s="249"/>
      <c r="G2" s="128"/>
      <c r="H2" s="128"/>
      <c r="I2" s="128"/>
      <c r="J2" s="128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127" customFormat="1" x14ac:dyDescent="0.25">
      <c r="A3" s="249"/>
      <c r="B3" s="249"/>
      <c r="C3" s="249"/>
      <c r="D3" s="249"/>
      <c r="E3" s="249"/>
      <c r="G3" s="128"/>
      <c r="H3" s="128"/>
      <c r="I3" s="128"/>
      <c r="J3" s="128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127" customFormat="1" x14ac:dyDescent="0.25">
      <c r="A4" s="129"/>
      <c r="B4" s="129"/>
      <c r="C4" s="129"/>
      <c r="D4" s="129"/>
      <c r="E4" s="129"/>
      <c r="G4" s="128"/>
      <c r="H4" s="128"/>
      <c r="I4" s="128"/>
      <c r="J4" s="128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27" customFormat="1" x14ac:dyDescent="0.25">
      <c r="A5" s="129"/>
      <c r="B5" s="129"/>
      <c r="C5" s="129"/>
      <c r="D5" s="129"/>
      <c r="E5" s="129"/>
      <c r="G5" s="128"/>
      <c r="H5" s="128"/>
      <c r="I5" s="128"/>
      <c r="J5" s="128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27" customFormat="1" x14ac:dyDescent="0.25">
      <c r="A6" s="130"/>
      <c r="B6" s="130"/>
      <c r="C6" s="131"/>
      <c r="D6" s="129" t="s">
        <v>249</v>
      </c>
      <c r="E6" s="132">
        <f>'Феникс Столы'!$E$6</f>
        <v>45544</v>
      </c>
      <c r="G6" s="128"/>
      <c r="H6" s="128"/>
      <c r="I6" s="128"/>
      <c r="J6" s="128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1" customFormat="1" ht="18" thickBot="1" x14ac:dyDescent="0.3">
      <c r="A7" s="230" t="s">
        <v>427</v>
      </c>
      <c r="B7" s="230"/>
      <c r="C7" s="230"/>
      <c r="D7" s="230"/>
      <c r="E7" s="230"/>
      <c r="F7" s="2"/>
      <c r="G7" s="2"/>
    </row>
    <row r="8" spans="1:20" s="1" customFormat="1" ht="15.75" thickBot="1" x14ac:dyDescent="0.3">
      <c r="A8" s="49" t="s">
        <v>1</v>
      </c>
      <c r="B8" s="50"/>
      <c r="C8" s="50"/>
      <c r="D8" s="50"/>
      <c r="E8" s="51"/>
      <c r="F8" s="18"/>
      <c r="G8" s="18"/>
      <c r="H8" s="18"/>
    </row>
    <row r="9" spans="1:20" s="1" customFormat="1" x14ac:dyDescent="0.25">
      <c r="A9" s="250" t="s">
        <v>444</v>
      </c>
      <c r="B9" s="251"/>
      <c r="C9" s="251"/>
      <c r="D9" s="251"/>
      <c r="E9" s="252"/>
      <c r="F9" s="19"/>
      <c r="G9" s="19"/>
      <c r="H9" s="19"/>
    </row>
    <row r="10" spans="1:20" s="1" customFormat="1" x14ac:dyDescent="0.25">
      <c r="A10" s="243" t="s">
        <v>443</v>
      </c>
      <c r="B10" s="244"/>
      <c r="C10" s="244"/>
      <c r="D10" s="244"/>
      <c r="E10" s="245"/>
      <c r="F10" s="19"/>
      <c r="G10" s="19"/>
      <c r="H10" s="19"/>
    </row>
    <row r="11" spans="1:20" s="1" customFormat="1" x14ac:dyDescent="0.25">
      <c r="A11" s="243" t="s">
        <v>445</v>
      </c>
      <c r="B11" s="244"/>
      <c r="C11" s="244"/>
      <c r="D11" s="244"/>
      <c r="E11" s="245"/>
      <c r="F11" s="19"/>
      <c r="G11" s="19"/>
      <c r="H11" s="19"/>
    </row>
    <row r="12" spans="1:20" s="1" customFormat="1" x14ac:dyDescent="0.25">
      <c r="A12" s="243" t="s">
        <v>236</v>
      </c>
      <c r="B12" s="244"/>
      <c r="C12" s="244"/>
      <c r="D12" s="244"/>
      <c r="E12" s="245"/>
      <c r="F12" s="19"/>
      <c r="G12" s="19"/>
      <c r="H12" s="19"/>
    </row>
    <row r="13" spans="1:20" s="1" customFormat="1" x14ac:dyDescent="0.25">
      <c r="A13" s="243" t="s">
        <v>32</v>
      </c>
      <c r="B13" s="244"/>
      <c r="C13" s="244"/>
      <c r="D13" s="244"/>
      <c r="E13" s="245"/>
      <c r="F13" s="19"/>
      <c r="G13" s="19"/>
      <c r="H13" s="19"/>
    </row>
    <row r="14" spans="1:20" s="1" customFormat="1" ht="15" customHeight="1" x14ac:dyDescent="0.25">
      <c r="A14" s="246" t="s">
        <v>52</v>
      </c>
      <c r="B14" s="247"/>
      <c r="C14" s="247"/>
      <c r="D14" s="247"/>
      <c r="E14" s="248"/>
      <c r="F14" s="16"/>
      <c r="G14" s="16"/>
      <c r="H14" s="8"/>
    </row>
    <row r="15" spans="1:20" s="1" customFormat="1" ht="15" customHeight="1" thickBot="1" x14ac:dyDescent="0.3">
      <c r="A15" s="256" t="s">
        <v>54</v>
      </c>
      <c r="B15" s="257"/>
      <c r="C15" s="257"/>
      <c r="D15" s="257"/>
      <c r="E15" s="258"/>
      <c r="F15" s="16"/>
      <c r="G15" s="16"/>
      <c r="H15" s="8"/>
    </row>
    <row r="16" spans="1:20" s="4" customFormat="1" ht="30" customHeight="1" thickBot="1" x14ac:dyDescent="0.3">
      <c r="A16" s="159" t="s">
        <v>0</v>
      </c>
      <c r="B16" s="160" t="s">
        <v>9</v>
      </c>
      <c r="C16" s="161" t="s">
        <v>2</v>
      </c>
      <c r="D16" s="161" t="s">
        <v>3</v>
      </c>
      <c r="E16" s="162" t="s">
        <v>4</v>
      </c>
      <c r="F16" s="11"/>
      <c r="G16" s="11"/>
      <c r="H16" s="11"/>
    </row>
    <row r="17" spans="1:8" s="4" customFormat="1" ht="20.25" customHeight="1" thickBot="1" x14ac:dyDescent="0.3">
      <c r="A17" s="276" t="s">
        <v>26</v>
      </c>
      <c r="B17" s="277"/>
      <c r="C17" s="277"/>
      <c r="D17" s="277"/>
      <c r="E17" s="278"/>
      <c r="F17" s="11"/>
      <c r="G17" s="11"/>
      <c r="H17" s="11"/>
    </row>
    <row r="18" spans="1:8" ht="73.5" customHeight="1" x14ac:dyDescent="0.25">
      <c r="A18" s="80" t="s">
        <v>142</v>
      </c>
      <c r="B18" s="47" t="s">
        <v>208</v>
      </c>
      <c r="C18" s="104" t="s">
        <v>327</v>
      </c>
      <c r="D18" s="104"/>
      <c r="E18" s="48">
        <f>Таблица!E85</f>
        <v>36973.440000000002</v>
      </c>
      <c r="F18" s="43"/>
      <c r="G18" s="43"/>
      <c r="H18" s="43"/>
    </row>
    <row r="19" spans="1:8" ht="39.75" customHeight="1" x14ac:dyDescent="0.25">
      <c r="A19" s="15" t="s">
        <v>359</v>
      </c>
      <c r="B19" s="44" t="s">
        <v>208</v>
      </c>
      <c r="C19" s="100" t="s">
        <v>327</v>
      </c>
      <c r="D19" s="267"/>
      <c r="E19" s="268">
        <f>Таблица!E31</f>
        <v>39546.720000000001</v>
      </c>
      <c r="F19" s="43"/>
      <c r="G19" s="43"/>
      <c r="H19" s="43"/>
    </row>
    <row r="20" spans="1:8" ht="39.75" customHeight="1" x14ac:dyDescent="0.25">
      <c r="A20" s="15" t="s">
        <v>392</v>
      </c>
      <c r="B20" s="44" t="s">
        <v>208</v>
      </c>
      <c r="C20" s="100" t="s">
        <v>327</v>
      </c>
      <c r="D20" s="262"/>
      <c r="E20" s="264" t="e">
        <f>Таблица!#REF!</f>
        <v>#REF!</v>
      </c>
      <c r="F20" s="43"/>
      <c r="G20" s="43"/>
      <c r="H20" s="43"/>
    </row>
    <row r="21" spans="1:8" ht="73.5" customHeight="1" x14ac:dyDescent="0.25">
      <c r="A21" s="15" t="s">
        <v>140</v>
      </c>
      <c r="B21" s="44" t="s">
        <v>165</v>
      </c>
      <c r="C21" s="100" t="s">
        <v>328</v>
      </c>
      <c r="D21" s="100"/>
      <c r="E21" s="103">
        <f>Таблица!E86</f>
        <v>52210.080000000002</v>
      </c>
      <c r="F21" s="43"/>
      <c r="G21" s="43"/>
      <c r="H21" s="43"/>
    </row>
    <row r="22" spans="1:8" ht="73.5" customHeight="1" thickBot="1" x14ac:dyDescent="0.3">
      <c r="A22" s="53" t="s">
        <v>141</v>
      </c>
      <c r="B22" s="105" t="s">
        <v>166</v>
      </c>
      <c r="C22" s="97" t="s">
        <v>328</v>
      </c>
      <c r="D22" s="97"/>
      <c r="E22" s="98">
        <f>Таблица!E87</f>
        <v>52210.080000000002</v>
      </c>
      <c r="F22" s="43"/>
      <c r="G22" s="43"/>
      <c r="H22" s="43"/>
    </row>
    <row r="23" spans="1:8" s="4" customFormat="1" ht="20.25" customHeight="1" thickBot="1" x14ac:dyDescent="0.3">
      <c r="A23" s="227" t="s">
        <v>126</v>
      </c>
      <c r="B23" s="228"/>
      <c r="C23" s="228"/>
      <c r="D23" s="228"/>
      <c r="E23" s="229"/>
      <c r="F23" s="11"/>
      <c r="G23" s="11"/>
      <c r="H23" s="11"/>
    </row>
    <row r="24" spans="1:8" ht="73.5" customHeight="1" x14ac:dyDescent="0.25">
      <c r="A24" s="36" t="s">
        <v>128</v>
      </c>
      <c r="B24" s="47" t="s">
        <v>437</v>
      </c>
      <c r="C24" s="104" t="s">
        <v>328</v>
      </c>
      <c r="D24" s="104"/>
      <c r="E24" s="48">
        <f>Таблица!E89</f>
        <v>44521.919999999998</v>
      </c>
      <c r="F24" s="43"/>
      <c r="G24" s="43"/>
      <c r="H24" s="43"/>
    </row>
    <row r="25" spans="1:8" ht="73.5" customHeight="1" thickBot="1" x14ac:dyDescent="0.3">
      <c r="A25" s="34" t="s">
        <v>145</v>
      </c>
      <c r="B25" s="45" t="s">
        <v>438</v>
      </c>
      <c r="C25" s="101" t="s">
        <v>329</v>
      </c>
      <c r="D25" s="101"/>
      <c r="E25" s="14">
        <f>Таблица!E90</f>
        <v>29525.760000000002</v>
      </c>
      <c r="F25" s="43"/>
      <c r="G25" s="43"/>
      <c r="H25" s="43"/>
    </row>
    <row r="26" spans="1:8" s="4" customFormat="1" ht="20.25" customHeight="1" thickBot="1" x14ac:dyDescent="0.3">
      <c r="A26" s="227" t="s">
        <v>123</v>
      </c>
      <c r="B26" s="228"/>
      <c r="C26" s="228"/>
      <c r="D26" s="228"/>
      <c r="E26" s="229"/>
      <c r="F26" s="11"/>
      <c r="G26" s="11"/>
      <c r="H26" s="11"/>
    </row>
    <row r="27" spans="1:8" ht="36.75" customHeight="1" x14ac:dyDescent="0.25">
      <c r="A27" s="15" t="s">
        <v>375</v>
      </c>
      <c r="B27" s="44" t="s">
        <v>111</v>
      </c>
      <c r="C27" s="100" t="s">
        <v>328</v>
      </c>
      <c r="D27" s="274"/>
      <c r="E27" s="270">
        <f>Таблица!E92</f>
        <v>63321.12000000001</v>
      </c>
      <c r="F27" s="43"/>
      <c r="G27" s="43"/>
      <c r="H27" s="43"/>
    </row>
    <row r="28" spans="1:8" ht="36.75" customHeight="1" x14ac:dyDescent="0.25">
      <c r="A28" s="15" t="s">
        <v>408</v>
      </c>
      <c r="B28" s="44" t="s">
        <v>111</v>
      </c>
      <c r="C28" s="100" t="s">
        <v>328</v>
      </c>
      <c r="D28" s="262"/>
      <c r="E28" s="264">
        <f>Таблица!E93</f>
        <v>63321.12000000001</v>
      </c>
      <c r="F28" s="43"/>
      <c r="G28" s="43"/>
      <c r="H28" s="43"/>
    </row>
    <row r="29" spans="1:8" ht="73.5" customHeight="1" x14ac:dyDescent="0.25">
      <c r="A29" s="64" t="s">
        <v>113</v>
      </c>
      <c r="B29" s="44" t="s">
        <v>111</v>
      </c>
      <c r="C29" s="100" t="s">
        <v>328</v>
      </c>
      <c r="D29" s="100"/>
      <c r="E29" s="103">
        <f>Таблица!E94</f>
        <v>53411.040000000001</v>
      </c>
      <c r="F29" s="43"/>
      <c r="G29" s="43"/>
      <c r="H29" s="43"/>
    </row>
    <row r="30" spans="1:8" ht="36.75" customHeight="1" x14ac:dyDescent="0.25">
      <c r="A30" s="15" t="s">
        <v>361</v>
      </c>
      <c r="B30" s="44" t="s">
        <v>111</v>
      </c>
      <c r="C30" s="100" t="s">
        <v>328</v>
      </c>
      <c r="D30" s="267"/>
      <c r="E30" s="268">
        <f>Таблица!E42</f>
        <v>60000.480000000003</v>
      </c>
      <c r="F30" s="43"/>
      <c r="G30" s="43"/>
      <c r="H30" s="43"/>
    </row>
    <row r="31" spans="1:8" ht="36.75" customHeight="1" thickBot="1" x14ac:dyDescent="0.3">
      <c r="A31" s="53" t="s">
        <v>394</v>
      </c>
      <c r="B31" s="105" t="s">
        <v>111</v>
      </c>
      <c r="C31" s="97" t="s">
        <v>328</v>
      </c>
      <c r="D31" s="275"/>
      <c r="E31" s="269">
        <f>Таблица!E43</f>
        <v>60000.480000000003</v>
      </c>
      <c r="F31" s="43"/>
      <c r="G31" s="43"/>
      <c r="H31" s="43"/>
    </row>
    <row r="32" spans="1:8" ht="73.5" customHeight="1" x14ac:dyDescent="0.25">
      <c r="A32" s="36" t="s">
        <v>114</v>
      </c>
      <c r="B32" s="47" t="s">
        <v>209</v>
      </c>
      <c r="C32" s="104" t="s">
        <v>329</v>
      </c>
      <c r="D32" s="104"/>
      <c r="E32" s="48">
        <f>Таблица!E95</f>
        <v>33032.160000000003</v>
      </c>
      <c r="F32" s="43"/>
      <c r="G32" s="43"/>
      <c r="H32" s="43"/>
    </row>
    <row r="33" spans="1:8" ht="73.5" customHeight="1" x14ac:dyDescent="0.25">
      <c r="A33" s="15" t="s">
        <v>115</v>
      </c>
      <c r="B33" s="44" t="s">
        <v>209</v>
      </c>
      <c r="C33" s="100" t="s">
        <v>329</v>
      </c>
      <c r="D33" s="100"/>
      <c r="E33" s="103">
        <f>Таблица!E96</f>
        <v>35889.120000000003</v>
      </c>
      <c r="F33" s="43"/>
      <c r="G33" s="43"/>
      <c r="H33" s="43"/>
    </row>
    <row r="34" spans="1:8" ht="36" customHeight="1" x14ac:dyDescent="0.25">
      <c r="A34" s="15" t="s">
        <v>362</v>
      </c>
      <c r="B34" s="44" t="s">
        <v>209</v>
      </c>
      <c r="C34" s="100" t="s">
        <v>329</v>
      </c>
      <c r="D34" s="267"/>
      <c r="E34" s="268">
        <f>Таблица!E46</f>
        <v>40883.040000000001</v>
      </c>
      <c r="F34" s="43"/>
      <c r="G34" s="43"/>
      <c r="H34" s="43"/>
    </row>
    <row r="35" spans="1:8" ht="36" customHeight="1" x14ac:dyDescent="0.25">
      <c r="A35" s="15" t="s">
        <v>395</v>
      </c>
      <c r="B35" s="44" t="s">
        <v>209</v>
      </c>
      <c r="C35" s="100" t="s">
        <v>329</v>
      </c>
      <c r="D35" s="262"/>
      <c r="E35" s="264" t="e">
        <f>Таблица!#REF!</f>
        <v>#REF!</v>
      </c>
      <c r="F35" s="43"/>
      <c r="G35" s="43"/>
      <c r="H35" s="43"/>
    </row>
    <row r="36" spans="1:8" ht="36" customHeight="1" x14ac:dyDescent="0.25">
      <c r="A36" s="15" t="s">
        <v>363</v>
      </c>
      <c r="B36" s="44" t="s">
        <v>209</v>
      </c>
      <c r="C36" s="100" t="s">
        <v>329</v>
      </c>
      <c r="D36" s="267"/>
      <c r="E36" s="268">
        <f>Таблица!E48</f>
        <v>43875.360000000001</v>
      </c>
      <c r="F36" s="43"/>
      <c r="G36" s="43"/>
      <c r="H36" s="43"/>
    </row>
    <row r="37" spans="1:8" ht="36" customHeight="1" thickBot="1" x14ac:dyDescent="0.3">
      <c r="A37" s="34" t="s">
        <v>396</v>
      </c>
      <c r="B37" s="45" t="s">
        <v>209</v>
      </c>
      <c r="C37" s="101" t="s">
        <v>329</v>
      </c>
      <c r="D37" s="272"/>
      <c r="E37" s="271" t="e">
        <f>Таблица!#REF!</f>
        <v>#REF!</v>
      </c>
      <c r="F37" s="43"/>
      <c r="G37" s="43"/>
      <c r="H37" s="43"/>
    </row>
    <row r="38" spans="1:8" ht="73.5" customHeight="1" x14ac:dyDescent="0.25">
      <c r="A38" s="64" t="s">
        <v>116</v>
      </c>
      <c r="B38" s="107" t="s">
        <v>210</v>
      </c>
      <c r="C38" s="99" t="s">
        <v>330</v>
      </c>
      <c r="D38" s="99"/>
      <c r="E38" s="102">
        <f>Таблица!E97</f>
        <v>27371.52</v>
      </c>
      <c r="F38" s="43"/>
      <c r="G38" s="43"/>
      <c r="H38" s="43"/>
    </row>
    <row r="39" spans="1:8" ht="36" customHeight="1" x14ac:dyDescent="0.25">
      <c r="A39" s="15" t="s">
        <v>364</v>
      </c>
      <c r="B39" s="44" t="s">
        <v>210</v>
      </c>
      <c r="C39" s="143" t="s">
        <v>330</v>
      </c>
      <c r="D39" s="267"/>
      <c r="E39" s="268">
        <f>Таблица!E51</f>
        <v>35222.400000000001</v>
      </c>
      <c r="F39" s="43"/>
      <c r="G39" s="43"/>
      <c r="H39" s="43"/>
    </row>
    <row r="40" spans="1:8" ht="36" customHeight="1" thickBot="1" x14ac:dyDescent="0.3">
      <c r="A40" s="15" t="s">
        <v>397</v>
      </c>
      <c r="B40" s="44" t="s">
        <v>210</v>
      </c>
      <c r="C40" s="100" t="s">
        <v>330</v>
      </c>
      <c r="D40" s="272"/>
      <c r="E40" s="271" t="e">
        <f>Таблица!#REF!</f>
        <v>#REF!</v>
      </c>
      <c r="F40" s="43"/>
      <c r="G40" s="43"/>
      <c r="H40" s="43"/>
    </row>
    <row r="41" spans="1:8" s="4" customFormat="1" ht="20.25" customHeight="1" thickBot="1" x14ac:dyDescent="0.3">
      <c r="A41" s="227" t="s">
        <v>124</v>
      </c>
      <c r="B41" s="228"/>
      <c r="C41" s="228"/>
      <c r="D41" s="228"/>
      <c r="E41" s="229"/>
      <c r="F41" s="11"/>
      <c r="G41" s="11"/>
      <c r="H41" s="11"/>
    </row>
    <row r="42" spans="1:8" ht="73.5" customHeight="1" x14ac:dyDescent="0.25">
      <c r="A42" s="15" t="s">
        <v>228</v>
      </c>
      <c r="B42" s="44" t="s">
        <v>430</v>
      </c>
      <c r="C42" s="100" t="s">
        <v>327</v>
      </c>
      <c r="D42" s="100"/>
      <c r="E42" s="103">
        <f>Таблица!E99</f>
        <v>38456.639999999999</v>
      </c>
      <c r="F42" s="43"/>
      <c r="G42" s="43"/>
      <c r="H42" s="43"/>
    </row>
    <row r="43" spans="1:8" ht="36" customHeight="1" x14ac:dyDescent="0.25">
      <c r="A43" s="15" t="s">
        <v>365</v>
      </c>
      <c r="B43" s="44" t="s">
        <v>430</v>
      </c>
      <c r="C43" s="100" t="s">
        <v>327</v>
      </c>
      <c r="D43" s="267"/>
      <c r="E43" s="268">
        <f>Таблица!E55</f>
        <v>41029.919999999998</v>
      </c>
      <c r="F43" s="43"/>
      <c r="G43" s="43"/>
      <c r="H43" s="43"/>
    </row>
    <row r="44" spans="1:8" ht="36" customHeight="1" thickBot="1" x14ac:dyDescent="0.3">
      <c r="A44" s="15" t="s">
        <v>398</v>
      </c>
      <c r="B44" s="44" t="s">
        <v>430</v>
      </c>
      <c r="C44" s="100" t="s">
        <v>327</v>
      </c>
      <c r="D44" s="272"/>
      <c r="E44" s="271" t="e">
        <f>Таблица!#REF!</f>
        <v>#REF!</v>
      </c>
      <c r="F44" s="43"/>
      <c r="G44" s="43"/>
      <c r="H44" s="43"/>
    </row>
    <row r="45" spans="1:8" s="4" customFormat="1" ht="20.25" customHeight="1" thickBot="1" x14ac:dyDescent="0.3">
      <c r="A45" s="259" t="s">
        <v>125</v>
      </c>
      <c r="B45" s="260"/>
      <c r="C45" s="260"/>
      <c r="D45" s="260"/>
      <c r="E45" s="261"/>
      <c r="F45" s="11"/>
      <c r="G45" s="11"/>
      <c r="H45" s="11"/>
    </row>
    <row r="46" spans="1:8" ht="18.75" customHeight="1" x14ac:dyDescent="0.25">
      <c r="A46" s="36" t="s">
        <v>376</v>
      </c>
      <c r="B46" s="47" t="s">
        <v>184</v>
      </c>
      <c r="C46" s="104" t="s">
        <v>331</v>
      </c>
      <c r="D46" s="266"/>
      <c r="E46" s="270">
        <f>Таблица!E101</f>
        <v>40194.720000000001</v>
      </c>
      <c r="F46" s="43"/>
      <c r="G46" s="43"/>
      <c r="H46" s="43"/>
    </row>
    <row r="47" spans="1:8" ht="18.75" customHeight="1" x14ac:dyDescent="0.25">
      <c r="A47" s="15" t="s">
        <v>377</v>
      </c>
      <c r="B47" s="44" t="s">
        <v>186</v>
      </c>
      <c r="C47" s="100" t="s">
        <v>331</v>
      </c>
      <c r="D47" s="263"/>
      <c r="E47" s="269">
        <f>Таблица!E102</f>
        <v>40194.720000000001</v>
      </c>
      <c r="F47" s="43"/>
      <c r="G47" s="43"/>
      <c r="H47" s="43"/>
    </row>
    <row r="48" spans="1:8" ht="18.75" customHeight="1" x14ac:dyDescent="0.25">
      <c r="A48" s="15" t="s">
        <v>409</v>
      </c>
      <c r="B48" s="44" t="s">
        <v>184</v>
      </c>
      <c r="C48" s="100" t="s">
        <v>331</v>
      </c>
      <c r="D48" s="263"/>
      <c r="E48" s="269">
        <f>Таблица!E103</f>
        <v>40194.720000000001</v>
      </c>
      <c r="F48" s="43"/>
      <c r="G48" s="43"/>
      <c r="H48" s="43"/>
    </row>
    <row r="49" spans="1:8" ht="18.75" customHeight="1" x14ac:dyDescent="0.25">
      <c r="A49" s="15" t="s">
        <v>410</v>
      </c>
      <c r="B49" s="44" t="s">
        <v>186</v>
      </c>
      <c r="C49" s="100" t="s">
        <v>331</v>
      </c>
      <c r="D49" s="263"/>
      <c r="E49" s="264">
        <f>Таблица!E104</f>
        <v>40194.720000000001</v>
      </c>
      <c r="F49" s="43"/>
      <c r="G49" s="43"/>
      <c r="H49" s="43"/>
    </row>
    <row r="50" spans="1:8" ht="67.5" customHeight="1" x14ac:dyDescent="0.25">
      <c r="A50" s="15" t="s">
        <v>211</v>
      </c>
      <c r="B50" s="44" t="s">
        <v>207</v>
      </c>
      <c r="C50" s="100" t="s">
        <v>331</v>
      </c>
      <c r="D50" s="100"/>
      <c r="E50" s="103">
        <f>Таблица!E105</f>
        <v>35239.68</v>
      </c>
      <c r="F50" s="43"/>
      <c r="G50" s="43"/>
      <c r="H50" s="43"/>
    </row>
    <row r="51" spans="1:8" ht="33" customHeight="1" x14ac:dyDescent="0.25">
      <c r="A51" s="15" t="s">
        <v>368</v>
      </c>
      <c r="B51" s="44" t="s">
        <v>207</v>
      </c>
      <c r="C51" s="100" t="s">
        <v>331</v>
      </c>
      <c r="D51" s="263"/>
      <c r="E51" s="268">
        <f>Таблица!E63</f>
        <v>38534.400000000001</v>
      </c>
      <c r="F51" s="43"/>
      <c r="G51" s="43"/>
      <c r="H51" s="43"/>
    </row>
    <row r="52" spans="1:8" ht="33" customHeight="1" thickBot="1" x14ac:dyDescent="0.3">
      <c r="A52" s="53" t="s">
        <v>401</v>
      </c>
      <c r="B52" s="105" t="s">
        <v>207</v>
      </c>
      <c r="C52" s="97" t="s">
        <v>331</v>
      </c>
      <c r="D52" s="267"/>
      <c r="E52" s="269">
        <f>Таблица!E64</f>
        <v>38534.400000000001</v>
      </c>
      <c r="F52" s="43"/>
      <c r="G52" s="43"/>
      <c r="H52" s="43"/>
    </row>
    <row r="53" spans="1:8" ht="31.5" customHeight="1" x14ac:dyDescent="0.25">
      <c r="A53" s="36" t="s">
        <v>212</v>
      </c>
      <c r="B53" s="47" t="s">
        <v>185</v>
      </c>
      <c r="C53" s="104" t="s">
        <v>332</v>
      </c>
      <c r="D53" s="266"/>
      <c r="E53" s="270">
        <f>Таблица!E106</f>
        <v>18318.239999999998</v>
      </c>
      <c r="F53" s="43"/>
      <c r="G53" s="43"/>
      <c r="H53" s="43"/>
    </row>
    <row r="54" spans="1:8" ht="31.5" customHeight="1" x14ac:dyDescent="0.25">
      <c r="A54" s="15" t="s">
        <v>213</v>
      </c>
      <c r="B54" s="44" t="s">
        <v>187</v>
      </c>
      <c r="C54" s="100" t="s">
        <v>332</v>
      </c>
      <c r="D54" s="263"/>
      <c r="E54" s="264">
        <f>Таблица!E107</f>
        <v>18318.239999999998</v>
      </c>
      <c r="F54" s="43"/>
      <c r="G54" s="43"/>
      <c r="H54" s="43"/>
    </row>
    <row r="55" spans="1:8" ht="31.5" customHeight="1" x14ac:dyDescent="0.25">
      <c r="A55" s="15" t="s">
        <v>237</v>
      </c>
      <c r="B55" s="44" t="s">
        <v>185</v>
      </c>
      <c r="C55" s="100" t="s">
        <v>332</v>
      </c>
      <c r="D55" s="263"/>
      <c r="E55" s="268">
        <f>Таблица!E108</f>
        <v>19746.72</v>
      </c>
      <c r="F55" s="43"/>
      <c r="G55" s="43"/>
      <c r="H55" s="43"/>
    </row>
    <row r="56" spans="1:8" ht="31.5" customHeight="1" x14ac:dyDescent="0.25">
      <c r="A56" s="15" t="s">
        <v>238</v>
      </c>
      <c r="B56" s="44" t="s">
        <v>187</v>
      </c>
      <c r="C56" s="100" t="s">
        <v>332</v>
      </c>
      <c r="D56" s="263"/>
      <c r="E56" s="264">
        <f>Таблица!E109</f>
        <v>19746.72</v>
      </c>
      <c r="F56" s="43"/>
      <c r="G56" s="43"/>
      <c r="H56" s="43"/>
    </row>
    <row r="57" spans="1:8" ht="18.75" customHeight="1" x14ac:dyDescent="0.25">
      <c r="A57" s="15" t="s">
        <v>369</v>
      </c>
      <c r="B57" s="44" t="s">
        <v>185</v>
      </c>
      <c r="C57" s="100" t="s">
        <v>332</v>
      </c>
      <c r="D57" s="263"/>
      <c r="E57" s="268">
        <f>Таблица!E69</f>
        <v>22243.68</v>
      </c>
      <c r="F57" s="43"/>
      <c r="G57" s="43"/>
      <c r="H57" s="43"/>
    </row>
    <row r="58" spans="1:8" ht="18.75" customHeight="1" x14ac:dyDescent="0.25">
      <c r="A58" s="15" t="s">
        <v>370</v>
      </c>
      <c r="B58" s="44" t="s">
        <v>187</v>
      </c>
      <c r="C58" s="100" t="s">
        <v>332</v>
      </c>
      <c r="D58" s="263"/>
      <c r="E58" s="269">
        <f>Таблица!E70</f>
        <v>22243.68</v>
      </c>
      <c r="F58" s="43"/>
      <c r="G58" s="43"/>
      <c r="H58" s="43"/>
    </row>
    <row r="59" spans="1:8" ht="18.75" customHeight="1" x14ac:dyDescent="0.25">
      <c r="A59" s="15" t="s">
        <v>402</v>
      </c>
      <c r="B59" s="44" t="s">
        <v>185</v>
      </c>
      <c r="C59" s="100" t="s">
        <v>332</v>
      </c>
      <c r="D59" s="263"/>
      <c r="E59" s="269">
        <f>Таблица!E71</f>
        <v>22243.68</v>
      </c>
      <c r="F59" s="43"/>
      <c r="G59" s="43"/>
      <c r="H59" s="43"/>
    </row>
    <row r="60" spans="1:8" ht="18.75" customHeight="1" x14ac:dyDescent="0.25">
      <c r="A60" s="15" t="s">
        <v>403</v>
      </c>
      <c r="B60" s="44" t="s">
        <v>187</v>
      </c>
      <c r="C60" s="100" t="s">
        <v>332</v>
      </c>
      <c r="D60" s="263"/>
      <c r="E60" s="264">
        <f>Таблица!E72</f>
        <v>22243.68</v>
      </c>
      <c r="F60" s="43"/>
      <c r="G60" s="43"/>
      <c r="H60" s="43"/>
    </row>
    <row r="61" spans="1:8" ht="18.75" customHeight="1" x14ac:dyDescent="0.25">
      <c r="A61" s="15" t="s">
        <v>371</v>
      </c>
      <c r="B61" s="44" t="s">
        <v>185</v>
      </c>
      <c r="C61" s="100" t="s">
        <v>332</v>
      </c>
      <c r="D61" s="263"/>
      <c r="E61" s="268">
        <f>Таблица!E73</f>
        <v>23739.839999999997</v>
      </c>
      <c r="F61" s="43"/>
      <c r="G61" s="43"/>
      <c r="H61" s="43"/>
    </row>
    <row r="62" spans="1:8" ht="18.75" customHeight="1" x14ac:dyDescent="0.25">
      <c r="A62" s="15" t="s">
        <v>372</v>
      </c>
      <c r="B62" s="44" t="s">
        <v>187</v>
      </c>
      <c r="C62" s="100" t="s">
        <v>332</v>
      </c>
      <c r="D62" s="263"/>
      <c r="E62" s="269">
        <f>Таблица!E74</f>
        <v>23739.839999999997</v>
      </c>
      <c r="F62" s="43"/>
      <c r="G62" s="43"/>
      <c r="H62" s="43"/>
    </row>
    <row r="63" spans="1:8" ht="18.75" customHeight="1" x14ac:dyDescent="0.25">
      <c r="A63" s="15" t="s">
        <v>404</v>
      </c>
      <c r="B63" s="44" t="s">
        <v>185</v>
      </c>
      <c r="C63" s="100" t="s">
        <v>332</v>
      </c>
      <c r="D63" s="263"/>
      <c r="E63" s="269">
        <f>Таблица!E75</f>
        <v>23739.839999999997</v>
      </c>
      <c r="F63" s="43"/>
      <c r="G63" s="43"/>
      <c r="H63" s="43"/>
    </row>
    <row r="64" spans="1:8" ht="18.75" customHeight="1" thickBot="1" x14ac:dyDescent="0.3">
      <c r="A64" s="34" t="s">
        <v>405</v>
      </c>
      <c r="B64" s="45" t="s">
        <v>187</v>
      </c>
      <c r="C64" s="101" t="s">
        <v>332</v>
      </c>
      <c r="D64" s="273"/>
      <c r="E64" s="271">
        <f>Таблица!E76</f>
        <v>23739.839999999997</v>
      </c>
      <c r="F64" s="43"/>
      <c r="G64" s="43"/>
      <c r="H64" s="43"/>
    </row>
    <row r="65" spans="1:8" ht="40.5" customHeight="1" x14ac:dyDescent="0.25">
      <c r="A65" s="64" t="s">
        <v>214</v>
      </c>
      <c r="B65" s="107" t="s">
        <v>188</v>
      </c>
      <c r="C65" s="99" t="s">
        <v>333</v>
      </c>
      <c r="D65" s="262"/>
      <c r="E65" s="264">
        <f>Таблица!E110</f>
        <v>16804.8</v>
      </c>
      <c r="F65" s="43"/>
      <c r="G65" s="43"/>
      <c r="H65" s="43"/>
    </row>
    <row r="66" spans="1:8" ht="40.5" customHeight="1" x14ac:dyDescent="0.25">
      <c r="A66" s="15" t="s">
        <v>215</v>
      </c>
      <c r="B66" s="44" t="s">
        <v>189</v>
      </c>
      <c r="C66" s="100" t="s">
        <v>333</v>
      </c>
      <c r="D66" s="263"/>
      <c r="E66" s="265">
        <f>Таблица!E111</f>
        <v>16804.8</v>
      </c>
      <c r="F66" s="43"/>
      <c r="G66" s="43"/>
      <c r="H66" s="43"/>
    </row>
    <row r="67" spans="1:8" ht="18.75" customHeight="1" x14ac:dyDescent="0.25">
      <c r="A67" s="15" t="s">
        <v>373</v>
      </c>
      <c r="B67" s="44" t="s">
        <v>188</v>
      </c>
      <c r="C67" s="100" t="s">
        <v>333</v>
      </c>
      <c r="D67" s="263"/>
      <c r="E67" s="268">
        <f>Таблица!E79</f>
        <v>20730.239999999998</v>
      </c>
      <c r="F67" s="43"/>
      <c r="G67" s="43"/>
      <c r="H67" s="43"/>
    </row>
    <row r="68" spans="1:8" ht="18.75" customHeight="1" x14ac:dyDescent="0.25">
      <c r="A68" s="15" t="s">
        <v>374</v>
      </c>
      <c r="B68" s="44" t="s">
        <v>189</v>
      </c>
      <c r="C68" s="100" t="s">
        <v>333</v>
      </c>
      <c r="D68" s="263"/>
      <c r="E68" s="269">
        <f>Таблица!E80</f>
        <v>20730.239999999998</v>
      </c>
      <c r="F68" s="43"/>
      <c r="G68" s="43"/>
      <c r="H68" s="43"/>
    </row>
    <row r="69" spans="1:8" ht="18.75" customHeight="1" x14ac:dyDescent="0.25">
      <c r="A69" s="15" t="s">
        <v>406</v>
      </c>
      <c r="B69" s="44" t="s">
        <v>188</v>
      </c>
      <c r="C69" s="100" t="s">
        <v>333</v>
      </c>
      <c r="D69" s="263"/>
      <c r="E69" s="269">
        <f>Таблица!E81</f>
        <v>20730.239999999998</v>
      </c>
      <c r="F69" s="43"/>
      <c r="G69" s="43"/>
      <c r="H69" s="43"/>
    </row>
    <row r="70" spans="1:8" ht="18.75" customHeight="1" thickBot="1" x14ac:dyDescent="0.3">
      <c r="A70" s="34" t="s">
        <v>407</v>
      </c>
      <c r="B70" s="45" t="s">
        <v>189</v>
      </c>
      <c r="C70" s="101" t="s">
        <v>333</v>
      </c>
      <c r="D70" s="273"/>
      <c r="E70" s="271">
        <f>Таблица!E82</f>
        <v>20730.239999999998</v>
      </c>
      <c r="F70" s="43"/>
      <c r="G70" s="43"/>
      <c r="H70" s="43"/>
    </row>
    <row r="71" spans="1:8" s="5" customFormat="1" x14ac:dyDescent="0.25">
      <c r="A71"/>
      <c r="B71" s="46"/>
      <c r="F71"/>
      <c r="G71"/>
    </row>
    <row r="72" spans="1:8" s="5" customFormat="1" x14ac:dyDescent="0.25">
      <c r="A72"/>
      <c r="B72" s="46"/>
      <c r="F72"/>
      <c r="G72"/>
    </row>
    <row r="73" spans="1:8" x14ac:dyDescent="0.25">
      <c r="B73" s="46"/>
    </row>
    <row r="74" spans="1:8" x14ac:dyDescent="0.25">
      <c r="B74" s="46"/>
    </row>
    <row r="75" spans="1:8" x14ac:dyDescent="0.25">
      <c r="B75" s="46"/>
    </row>
    <row r="76" spans="1:8" x14ac:dyDescent="0.25">
      <c r="B76" s="46"/>
    </row>
    <row r="77" spans="1:8" x14ac:dyDescent="0.25">
      <c r="B77" s="46"/>
    </row>
    <row r="78" spans="1:8" x14ac:dyDescent="0.25">
      <c r="B78" s="46"/>
    </row>
    <row r="79" spans="1:8" x14ac:dyDescent="0.25">
      <c r="B79" s="46"/>
    </row>
    <row r="80" spans="1:8" s="5" customFormat="1" x14ac:dyDescent="0.25">
      <c r="A80"/>
      <c r="B80" s="46"/>
      <c r="F80"/>
      <c r="G80"/>
      <c r="H80"/>
    </row>
    <row r="81" spans="1:8" s="5" customFormat="1" x14ac:dyDescent="0.25">
      <c r="A81"/>
      <c r="B81" s="46"/>
      <c r="F81"/>
      <c r="G81"/>
      <c r="H81"/>
    </row>
    <row r="82" spans="1:8" s="5" customFormat="1" x14ac:dyDescent="0.25">
      <c r="A82"/>
      <c r="B82" s="46"/>
      <c r="F82"/>
      <c r="G82"/>
      <c r="H82"/>
    </row>
    <row r="83" spans="1:8" s="5" customFormat="1" x14ac:dyDescent="0.25">
      <c r="A83"/>
      <c r="B83" s="46"/>
      <c r="F83"/>
      <c r="G83"/>
      <c r="H83"/>
    </row>
    <row r="84" spans="1:8" s="5" customFormat="1" x14ac:dyDescent="0.25">
      <c r="A84"/>
      <c r="B84" s="46"/>
      <c r="F84"/>
      <c r="G84"/>
      <c r="H84"/>
    </row>
    <row r="85" spans="1:8" s="5" customFormat="1" x14ac:dyDescent="0.25">
      <c r="A85"/>
      <c r="B85" s="46"/>
      <c r="F85"/>
      <c r="G85"/>
      <c r="H85"/>
    </row>
    <row r="86" spans="1:8" s="5" customFormat="1" x14ac:dyDescent="0.25">
      <c r="A86"/>
      <c r="B86" s="46"/>
      <c r="F86"/>
      <c r="G86"/>
      <c r="H86"/>
    </row>
    <row r="87" spans="1:8" s="5" customFormat="1" x14ac:dyDescent="0.25">
      <c r="A87"/>
      <c r="B87" s="46"/>
      <c r="F87"/>
      <c r="G87"/>
      <c r="H87"/>
    </row>
    <row r="88" spans="1:8" s="5" customFormat="1" x14ac:dyDescent="0.25">
      <c r="A88"/>
      <c r="B88" s="46"/>
      <c r="F88"/>
      <c r="G88"/>
      <c r="H88"/>
    </row>
    <row r="89" spans="1:8" s="5" customFormat="1" x14ac:dyDescent="0.25">
      <c r="A89"/>
      <c r="B89" s="46"/>
      <c r="F89"/>
      <c r="G89"/>
      <c r="H89"/>
    </row>
    <row r="90" spans="1:8" s="5" customFormat="1" x14ac:dyDescent="0.25">
      <c r="A90"/>
      <c r="B90" s="46"/>
      <c r="F90"/>
      <c r="G90"/>
      <c r="H90"/>
    </row>
  </sheetData>
  <mergeCells count="46">
    <mergeCell ref="D65:D66"/>
    <mergeCell ref="E65:E66"/>
    <mergeCell ref="D67:D70"/>
    <mergeCell ref="E67:E70"/>
    <mergeCell ref="A1:E1"/>
    <mergeCell ref="A2:E2"/>
    <mergeCell ref="A3:E3"/>
    <mergeCell ref="D55:D56"/>
    <mergeCell ref="E55:E56"/>
    <mergeCell ref="D57:D60"/>
    <mergeCell ref="E57:E60"/>
    <mergeCell ref="D61:D64"/>
    <mergeCell ref="E61:E64"/>
    <mergeCell ref="A45:E45"/>
    <mergeCell ref="D46:D49"/>
    <mergeCell ref="E46:E49"/>
    <mergeCell ref="D51:D52"/>
    <mergeCell ref="E51:E52"/>
    <mergeCell ref="D53:D54"/>
    <mergeCell ref="E53:E54"/>
    <mergeCell ref="D36:D37"/>
    <mergeCell ref="E36:E37"/>
    <mergeCell ref="D39:D40"/>
    <mergeCell ref="E39:E40"/>
    <mergeCell ref="A41:E41"/>
    <mergeCell ref="D43:D44"/>
    <mergeCell ref="E43:E44"/>
    <mergeCell ref="D34:D35"/>
    <mergeCell ref="E34:E35"/>
    <mergeCell ref="A14:E14"/>
    <mergeCell ref="A15:E15"/>
    <mergeCell ref="A17:E17"/>
    <mergeCell ref="D19:D20"/>
    <mergeCell ref="E19:E20"/>
    <mergeCell ref="A23:E23"/>
    <mergeCell ref="A26:E26"/>
    <mergeCell ref="D27:D28"/>
    <mergeCell ref="E27:E28"/>
    <mergeCell ref="D30:D31"/>
    <mergeCell ref="E30:E31"/>
    <mergeCell ref="A13:E13"/>
    <mergeCell ref="A7:E7"/>
    <mergeCell ref="A10:E10"/>
    <mergeCell ref="A11:E11"/>
    <mergeCell ref="A9:E9"/>
    <mergeCell ref="A12:E12"/>
  </mergeCells>
  <pageMargins left="0" right="0" top="0" bottom="0" header="0" footer="0"/>
  <pageSetup paperSize="9" orientation="portrait" r:id="rId1"/>
  <headerFooter>
    <oddFooter>Страница  &amp;P из &amp;N</oddFooter>
  </headerFooter>
  <rowBreaks count="2" manualBreakCount="2">
    <brk id="25" max="4" man="1"/>
    <brk id="44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T65"/>
  <sheetViews>
    <sheetView showGridLines="0" zoomScaleNormal="100" workbookViewId="0">
      <selection activeCell="E5" sqref="E5"/>
    </sheetView>
  </sheetViews>
  <sheetFormatPr defaultRowHeight="15" x14ac:dyDescent="0.25"/>
  <cols>
    <col min="1" max="1" width="18.28515625" customWidth="1"/>
    <col min="2" max="2" width="33.5703125" customWidth="1"/>
    <col min="3" max="3" width="17.28515625" style="5" customWidth="1"/>
    <col min="4" max="4" width="16.28515625" style="5" customWidth="1"/>
    <col min="5" max="5" width="11.7109375" style="5" customWidth="1"/>
    <col min="6" max="6" width="5.7109375" customWidth="1"/>
    <col min="7" max="7" width="10.28515625" bestFit="1" customWidth="1"/>
    <col min="12" max="12" width="12.85546875" customWidth="1"/>
  </cols>
  <sheetData>
    <row r="1" spans="1:20" s="127" customFormat="1" x14ac:dyDescent="0.25">
      <c r="A1" s="249"/>
      <c r="B1" s="249"/>
      <c r="C1" s="249"/>
      <c r="D1" s="249"/>
      <c r="E1" s="249"/>
      <c r="G1" s="128"/>
      <c r="H1" s="128"/>
      <c r="I1" s="128"/>
      <c r="J1" s="128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27" customFormat="1" x14ac:dyDescent="0.25">
      <c r="A2" s="249"/>
      <c r="B2" s="249"/>
      <c r="C2" s="249"/>
      <c r="D2" s="249"/>
      <c r="E2" s="249"/>
      <c r="G2" s="128"/>
      <c r="H2" s="128"/>
      <c r="I2" s="128"/>
      <c r="J2" s="128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127" customFormat="1" x14ac:dyDescent="0.25">
      <c r="A3" s="249"/>
      <c r="B3" s="249"/>
      <c r="C3" s="249"/>
      <c r="D3" s="249"/>
      <c r="E3" s="249"/>
      <c r="G3" s="128"/>
      <c r="H3" s="128"/>
      <c r="I3" s="128"/>
      <c r="J3" s="128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127" customFormat="1" x14ac:dyDescent="0.25">
      <c r="A4" s="129"/>
      <c r="B4" s="129"/>
      <c r="C4" s="129"/>
      <c r="D4" s="129"/>
      <c r="E4" s="129"/>
      <c r="G4" s="128"/>
      <c r="H4" s="128"/>
      <c r="I4" s="128"/>
      <c r="J4" s="128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27" customFormat="1" x14ac:dyDescent="0.25">
      <c r="A5" s="129"/>
      <c r="B5" s="129"/>
      <c r="C5" s="129"/>
      <c r="D5" s="129"/>
      <c r="E5" s="129"/>
      <c r="G5" s="128"/>
      <c r="H5" s="128"/>
      <c r="I5" s="128"/>
      <c r="J5" s="128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27" customFormat="1" x14ac:dyDescent="0.25">
      <c r="A6" s="130"/>
      <c r="B6" s="130"/>
      <c r="C6" s="131"/>
      <c r="D6" s="129" t="s">
        <v>249</v>
      </c>
      <c r="E6" s="132">
        <f>'Феникс Столы'!$E$6</f>
        <v>45544</v>
      </c>
      <c r="G6" s="128"/>
      <c r="H6" s="128"/>
      <c r="I6" s="128"/>
      <c r="J6" s="128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1" customFormat="1" ht="18" thickBot="1" x14ac:dyDescent="0.3">
      <c r="A7" s="230" t="s">
        <v>248</v>
      </c>
      <c r="B7" s="230"/>
      <c r="C7" s="230"/>
      <c r="D7" s="230"/>
      <c r="E7" s="230"/>
      <c r="G7" s="2"/>
      <c r="H7" s="2"/>
      <c r="I7" s="2"/>
      <c r="J7" s="2"/>
      <c r="K7" s="2"/>
    </row>
    <row r="8" spans="1:20" s="4" customFormat="1" ht="30" customHeight="1" thickBot="1" x14ac:dyDescent="0.3">
      <c r="A8" s="136" t="s">
        <v>0</v>
      </c>
      <c r="B8" s="119" t="s">
        <v>9</v>
      </c>
      <c r="C8" s="118" t="s">
        <v>2</v>
      </c>
      <c r="D8" s="118" t="s">
        <v>3</v>
      </c>
      <c r="E8" s="120" t="s">
        <v>4</v>
      </c>
      <c r="F8" s="3"/>
      <c r="G8" s="11"/>
      <c r="H8" s="11"/>
      <c r="I8" s="11"/>
      <c r="J8" s="11"/>
      <c r="K8" s="11"/>
      <c r="L8" s="11"/>
    </row>
    <row r="9" spans="1:20" s="4" customFormat="1" ht="20.25" customHeight="1" thickBot="1" x14ac:dyDescent="0.3">
      <c r="A9" s="279" t="s">
        <v>446</v>
      </c>
      <c r="B9" s="280"/>
      <c r="C9" s="280"/>
      <c r="D9" s="280"/>
      <c r="E9" s="281"/>
      <c r="F9" s="3"/>
      <c r="G9" s="11"/>
      <c r="H9" s="11"/>
      <c r="I9" s="11"/>
      <c r="J9" s="11"/>
      <c r="K9" s="11"/>
      <c r="L9" s="11"/>
    </row>
    <row r="10" spans="1:20" ht="73.5" customHeight="1" x14ac:dyDescent="0.25">
      <c r="A10" s="121" t="s">
        <v>250</v>
      </c>
      <c r="B10" s="107" t="s">
        <v>30</v>
      </c>
      <c r="C10" s="122" t="s">
        <v>334</v>
      </c>
      <c r="D10" s="99"/>
      <c r="E10" s="102">
        <f>Таблица!E136</f>
        <v>34950.240000000005</v>
      </c>
      <c r="G10" s="43"/>
      <c r="H10" s="43"/>
      <c r="I10" s="43"/>
      <c r="J10" s="43"/>
      <c r="K10" s="43"/>
      <c r="L10" s="43"/>
    </row>
    <row r="11" spans="1:20" ht="73.5" customHeight="1" x14ac:dyDescent="0.25">
      <c r="A11" s="15" t="s">
        <v>251</v>
      </c>
      <c r="B11" s="44" t="s">
        <v>31</v>
      </c>
      <c r="C11" s="76" t="s">
        <v>335</v>
      </c>
      <c r="D11" s="100"/>
      <c r="E11" s="103">
        <f>Таблица!E137</f>
        <v>24268.32</v>
      </c>
      <c r="G11" s="43"/>
      <c r="H11" s="43"/>
      <c r="I11" s="43"/>
      <c r="J11" s="43"/>
      <c r="K11" s="43"/>
      <c r="L11" s="43"/>
    </row>
    <row r="12" spans="1:20" ht="73.5" customHeight="1" x14ac:dyDescent="0.25">
      <c r="A12" s="15" t="s">
        <v>132</v>
      </c>
      <c r="B12" s="44" t="s">
        <v>112</v>
      </c>
      <c r="C12" s="76" t="s">
        <v>336</v>
      </c>
      <c r="D12" s="100"/>
      <c r="E12" s="103">
        <f>Таблица!E138</f>
        <v>18607.68</v>
      </c>
      <c r="G12" s="43"/>
      <c r="H12" s="43"/>
      <c r="I12" s="43"/>
      <c r="J12" s="43"/>
      <c r="K12" s="43"/>
      <c r="L12" s="43"/>
    </row>
    <row r="13" spans="1:20" ht="73.5" customHeight="1" x14ac:dyDescent="0.25">
      <c r="A13" s="15" t="s">
        <v>262</v>
      </c>
      <c r="B13" s="44" t="s">
        <v>255</v>
      </c>
      <c r="C13" s="76" t="s">
        <v>337</v>
      </c>
      <c r="D13" s="100"/>
      <c r="E13" s="103">
        <f>Таблица!E139</f>
        <v>27007.199999999997</v>
      </c>
      <c r="G13" s="43"/>
      <c r="H13" s="43"/>
      <c r="I13" s="43"/>
      <c r="J13" s="43"/>
      <c r="K13" s="43"/>
      <c r="L13" s="43"/>
    </row>
    <row r="14" spans="1:20" ht="73.5" customHeight="1" x14ac:dyDescent="0.25">
      <c r="A14" s="15" t="s">
        <v>252</v>
      </c>
      <c r="B14" s="44" t="s">
        <v>27</v>
      </c>
      <c r="C14" s="76" t="s">
        <v>338</v>
      </c>
      <c r="D14" s="100"/>
      <c r="E14" s="103">
        <f>Таблица!E140</f>
        <v>26009.279999999999</v>
      </c>
      <c r="G14" s="43"/>
      <c r="H14" s="43"/>
      <c r="I14" s="43"/>
      <c r="J14" s="43"/>
      <c r="K14" s="43"/>
      <c r="L14" s="43"/>
    </row>
    <row r="15" spans="1:20" ht="73.5" customHeight="1" x14ac:dyDescent="0.25">
      <c r="A15" s="15" t="s">
        <v>143</v>
      </c>
      <c r="B15" s="44" t="s">
        <v>28</v>
      </c>
      <c r="C15" s="76" t="s">
        <v>339</v>
      </c>
      <c r="D15" s="100"/>
      <c r="E15" s="103">
        <f>Таблица!E141</f>
        <v>13936.32</v>
      </c>
      <c r="G15" s="43"/>
      <c r="H15" s="43"/>
      <c r="I15" s="43"/>
      <c r="J15" s="43"/>
      <c r="K15" s="43"/>
      <c r="L15" s="43"/>
    </row>
    <row r="16" spans="1:20" ht="73.5" customHeight="1" thickBot="1" x14ac:dyDescent="0.3">
      <c r="A16" s="34" t="s">
        <v>144</v>
      </c>
      <c r="B16" s="45" t="s">
        <v>29</v>
      </c>
      <c r="C16" s="78" t="s">
        <v>340</v>
      </c>
      <c r="D16" s="101"/>
      <c r="E16" s="14">
        <f>Таблица!E142</f>
        <v>12422.880000000001</v>
      </c>
      <c r="G16" s="43"/>
      <c r="H16" s="43"/>
      <c r="I16" s="43"/>
      <c r="J16" s="43"/>
      <c r="K16" s="43"/>
      <c r="L16" s="43"/>
    </row>
    <row r="17" spans="1:12" s="4" customFormat="1" ht="20.25" customHeight="1" thickBot="1" x14ac:dyDescent="0.3">
      <c r="A17" s="279" t="s">
        <v>447</v>
      </c>
      <c r="B17" s="280"/>
      <c r="C17" s="280"/>
      <c r="D17" s="280"/>
      <c r="E17" s="281"/>
      <c r="F17" s="3"/>
      <c r="G17" s="11"/>
      <c r="H17" s="11"/>
      <c r="I17" s="11"/>
      <c r="J17" s="11"/>
      <c r="K17" s="11"/>
      <c r="L17" s="11"/>
    </row>
    <row r="18" spans="1:12" ht="73.5" customHeight="1" x14ac:dyDescent="0.25">
      <c r="A18" s="121" t="s">
        <v>200</v>
      </c>
      <c r="B18" s="107" t="s">
        <v>516</v>
      </c>
      <c r="C18" s="99" t="s">
        <v>129</v>
      </c>
      <c r="D18" s="99"/>
      <c r="E18" s="102">
        <f>Таблица!E113</f>
        <v>36914.400000000001</v>
      </c>
      <c r="G18" s="43"/>
      <c r="H18" s="43"/>
      <c r="I18" s="43"/>
      <c r="J18" s="43"/>
      <c r="K18" s="43"/>
      <c r="L18" s="43"/>
    </row>
    <row r="19" spans="1:12" ht="32.25" customHeight="1" x14ac:dyDescent="0.25">
      <c r="A19" s="15" t="s">
        <v>201</v>
      </c>
      <c r="B19" s="44" t="s">
        <v>517</v>
      </c>
      <c r="C19" s="100" t="s">
        <v>160</v>
      </c>
      <c r="D19" s="267"/>
      <c r="E19" s="103">
        <f>Таблица!E114</f>
        <v>22210.559999999998</v>
      </c>
      <c r="G19" s="43"/>
      <c r="H19" s="43"/>
      <c r="I19" s="43"/>
      <c r="J19" s="43"/>
      <c r="K19" s="43"/>
      <c r="L19" s="43"/>
    </row>
    <row r="20" spans="1:12" ht="32.25" customHeight="1" x14ac:dyDescent="0.25">
      <c r="A20" s="15" t="s">
        <v>202</v>
      </c>
      <c r="B20" s="44" t="s">
        <v>518</v>
      </c>
      <c r="C20" s="100" t="s">
        <v>160</v>
      </c>
      <c r="D20" s="262"/>
      <c r="E20" s="103">
        <f>Таблица!E115</f>
        <v>22210.559999999998</v>
      </c>
      <c r="G20" s="43"/>
      <c r="H20" s="43"/>
      <c r="I20" s="43"/>
      <c r="J20" s="43"/>
      <c r="K20" s="43"/>
      <c r="L20" s="43"/>
    </row>
    <row r="21" spans="1:12" ht="32.25" customHeight="1" x14ac:dyDescent="0.25">
      <c r="A21" s="15" t="s">
        <v>203</v>
      </c>
      <c r="B21" s="44" t="s">
        <v>519</v>
      </c>
      <c r="C21" s="100" t="s">
        <v>130</v>
      </c>
      <c r="D21" s="267"/>
      <c r="E21" s="103">
        <f>Таблица!E116</f>
        <v>15181.920000000002</v>
      </c>
      <c r="G21" s="43"/>
      <c r="H21" s="43"/>
      <c r="I21" s="43"/>
      <c r="J21" s="43"/>
      <c r="K21" s="43"/>
      <c r="L21" s="43"/>
    </row>
    <row r="22" spans="1:12" ht="32.25" customHeight="1" x14ac:dyDescent="0.25">
      <c r="A22" s="15" t="s">
        <v>204</v>
      </c>
      <c r="B22" s="44" t="s">
        <v>520</v>
      </c>
      <c r="C22" s="100" t="s">
        <v>130</v>
      </c>
      <c r="D22" s="262"/>
      <c r="E22" s="103">
        <f>Таблица!E117</f>
        <v>15181.920000000002</v>
      </c>
      <c r="G22" s="43"/>
      <c r="H22" s="43"/>
      <c r="I22" s="43"/>
      <c r="J22" s="43"/>
      <c r="K22" s="43"/>
      <c r="L22" s="43"/>
    </row>
    <row r="23" spans="1:12" ht="73.5" customHeight="1" x14ac:dyDescent="0.25">
      <c r="A23" s="53" t="s">
        <v>205</v>
      </c>
      <c r="B23" s="105" t="s">
        <v>436</v>
      </c>
      <c r="C23" s="97" t="s">
        <v>134</v>
      </c>
      <c r="D23" s="97"/>
      <c r="E23" s="98">
        <f>Таблица!E118</f>
        <v>48814.559999999998</v>
      </c>
      <c r="G23" s="43"/>
      <c r="H23" s="43"/>
      <c r="I23" s="43"/>
      <c r="J23" s="43"/>
      <c r="K23" s="43"/>
      <c r="L23" s="43"/>
    </row>
    <row r="24" spans="1:12" ht="73.5" customHeight="1" thickBot="1" x14ac:dyDescent="0.3">
      <c r="A24" s="34" t="s">
        <v>206</v>
      </c>
      <c r="B24" s="45" t="s">
        <v>431</v>
      </c>
      <c r="C24" s="101" t="s">
        <v>159</v>
      </c>
      <c r="D24" s="101"/>
      <c r="E24" s="14">
        <f>Таблица!E119</f>
        <v>24973.919999999998</v>
      </c>
      <c r="G24" s="43"/>
      <c r="H24" s="43"/>
      <c r="I24" s="43"/>
      <c r="J24" s="43"/>
      <c r="K24" s="43"/>
      <c r="L24" s="43"/>
    </row>
    <row r="25" spans="1:12" s="4" customFormat="1" ht="20.25" customHeight="1" thickBot="1" x14ac:dyDescent="0.3">
      <c r="A25" s="279" t="s">
        <v>448</v>
      </c>
      <c r="B25" s="280"/>
      <c r="C25" s="280"/>
      <c r="D25" s="280"/>
      <c r="E25" s="281"/>
      <c r="F25" s="3"/>
      <c r="G25" s="11"/>
      <c r="H25" s="11"/>
      <c r="I25" s="11"/>
      <c r="J25" s="11"/>
      <c r="K25" s="11"/>
      <c r="L25" s="11"/>
    </row>
    <row r="26" spans="1:12" ht="73.5" customHeight="1" x14ac:dyDescent="0.25">
      <c r="A26" s="80" t="s">
        <v>216</v>
      </c>
      <c r="B26" s="47" t="s">
        <v>516</v>
      </c>
      <c r="C26" s="125" t="s">
        <v>129</v>
      </c>
      <c r="D26" s="104"/>
      <c r="E26" s="48">
        <f>Таблица!E127</f>
        <v>9230.4</v>
      </c>
      <c r="G26" s="43"/>
      <c r="H26" s="43"/>
      <c r="I26" s="43"/>
      <c r="J26" s="43"/>
      <c r="K26" s="43"/>
      <c r="L26" s="43"/>
    </row>
    <row r="27" spans="1:12" ht="39" customHeight="1" x14ac:dyDescent="0.25">
      <c r="A27" s="15" t="s">
        <v>217</v>
      </c>
      <c r="B27" s="44" t="s">
        <v>517</v>
      </c>
      <c r="C27" s="76" t="s">
        <v>160</v>
      </c>
      <c r="D27" s="267"/>
      <c r="E27" s="103">
        <f>Таблица!E128</f>
        <v>5810.4</v>
      </c>
      <c r="G27" s="43"/>
      <c r="H27" s="43"/>
      <c r="I27" s="43"/>
      <c r="J27" s="43"/>
      <c r="K27" s="43"/>
      <c r="L27" s="43"/>
    </row>
    <row r="28" spans="1:12" ht="39" customHeight="1" x14ac:dyDescent="0.25">
      <c r="A28" s="15" t="s">
        <v>218</v>
      </c>
      <c r="B28" s="44" t="s">
        <v>518</v>
      </c>
      <c r="C28" s="76" t="s">
        <v>160</v>
      </c>
      <c r="D28" s="262"/>
      <c r="E28" s="103">
        <f>Таблица!E129</f>
        <v>5810.4</v>
      </c>
      <c r="G28" s="43"/>
      <c r="H28" s="43"/>
      <c r="I28" s="43"/>
      <c r="J28" s="43"/>
      <c r="K28" s="43"/>
      <c r="L28" s="43"/>
    </row>
    <row r="29" spans="1:12" ht="39" customHeight="1" x14ac:dyDescent="0.25">
      <c r="A29" s="15" t="s">
        <v>219</v>
      </c>
      <c r="B29" s="44" t="s">
        <v>519</v>
      </c>
      <c r="C29" s="76" t="s">
        <v>130</v>
      </c>
      <c r="D29" s="267"/>
      <c r="E29" s="103">
        <f>Таблица!E130</f>
        <v>4381.92</v>
      </c>
      <c r="G29" s="43"/>
      <c r="H29" s="43"/>
      <c r="I29" s="43"/>
      <c r="J29" s="43"/>
      <c r="K29" s="43"/>
      <c r="L29" s="43"/>
    </row>
    <row r="30" spans="1:12" ht="39" customHeight="1" x14ac:dyDescent="0.25">
      <c r="A30" s="15" t="s">
        <v>220</v>
      </c>
      <c r="B30" s="44" t="s">
        <v>520</v>
      </c>
      <c r="C30" s="76" t="s">
        <v>130</v>
      </c>
      <c r="D30" s="262"/>
      <c r="E30" s="103">
        <f>Таблица!E131</f>
        <v>4381.92</v>
      </c>
      <c r="G30" s="43"/>
      <c r="H30" s="43"/>
      <c r="I30" s="43"/>
      <c r="J30" s="43"/>
      <c r="K30" s="43"/>
      <c r="L30" s="43"/>
    </row>
    <row r="31" spans="1:12" ht="73.5" customHeight="1" x14ac:dyDescent="0.25">
      <c r="A31" s="53" t="s">
        <v>221</v>
      </c>
      <c r="B31" s="105" t="s">
        <v>436</v>
      </c>
      <c r="C31" s="123" t="s">
        <v>134</v>
      </c>
      <c r="D31" s="97"/>
      <c r="E31" s="98">
        <f>Таблица!E132</f>
        <v>11449.44</v>
      </c>
      <c r="G31" s="43"/>
      <c r="H31" s="43"/>
      <c r="I31" s="43"/>
      <c r="J31" s="43"/>
      <c r="K31" s="43"/>
      <c r="L31" s="43"/>
    </row>
    <row r="32" spans="1:12" ht="73.5" customHeight="1" thickBot="1" x14ac:dyDescent="0.3">
      <c r="A32" s="34" t="s">
        <v>222</v>
      </c>
      <c r="B32" s="45" t="s">
        <v>431</v>
      </c>
      <c r="C32" s="78" t="s">
        <v>159</v>
      </c>
      <c r="D32" s="101"/>
      <c r="E32" s="14">
        <f>Таблица!E133</f>
        <v>7024.32</v>
      </c>
      <c r="G32" s="43"/>
      <c r="H32" s="43"/>
      <c r="I32" s="43"/>
      <c r="J32" s="43"/>
      <c r="K32" s="43"/>
      <c r="L32" s="43"/>
    </row>
    <row r="33" spans="1:12" s="4" customFormat="1" ht="20.25" customHeight="1" thickBot="1" x14ac:dyDescent="0.3">
      <c r="A33" s="282" t="s">
        <v>440</v>
      </c>
      <c r="B33" s="283"/>
      <c r="C33" s="283"/>
      <c r="D33" s="283"/>
      <c r="E33" s="284"/>
      <c r="F33" s="3"/>
      <c r="G33" s="11"/>
      <c r="H33" s="11"/>
      <c r="I33" s="11"/>
      <c r="J33" s="11"/>
      <c r="K33" s="11"/>
      <c r="L33" s="11"/>
    </row>
    <row r="34" spans="1:12" ht="36" customHeight="1" x14ac:dyDescent="0.25">
      <c r="A34" s="80" t="s">
        <v>378</v>
      </c>
      <c r="B34" s="124" t="s">
        <v>267</v>
      </c>
      <c r="C34" s="125" t="s">
        <v>129</v>
      </c>
      <c r="D34" s="266"/>
      <c r="E34" s="48">
        <f>Таблица!E145</f>
        <v>12525.119999999999</v>
      </c>
      <c r="G34" s="43"/>
      <c r="H34" s="43"/>
      <c r="I34" s="43"/>
      <c r="J34" s="43"/>
      <c r="K34" s="43"/>
      <c r="L34" s="43"/>
    </row>
    <row r="35" spans="1:12" ht="36" customHeight="1" x14ac:dyDescent="0.25">
      <c r="A35" s="15" t="s">
        <v>411</v>
      </c>
      <c r="B35" s="44" t="s">
        <v>268</v>
      </c>
      <c r="C35" s="76" t="s">
        <v>129</v>
      </c>
      <c r="D35" s="263"/>
      <c r="E35" s="103">
        <f>Таблица!E146</f>
        <v>12525.119999999999</v>
      </c>
      <c r="G35" s="43"/>
      <c r="H35" s="43"/>
      <c r="I35" s="43"/>
      <c r="J35" s="43"/>
      <c r="K35" s="43"/>
      <c r="L35" s="43"/>
    </row>
    <row r="36" spans="1:12" ht="19.5" customHeight="1" x14ac:dyDescent="0.25">
      <c r="A36" s="15" t="s">
        <v>379</v>
      </c>
      <c r="B36" s="135" t="s">
        <v>273</v>
      </c>
      <c r="C36" s="76" t="s">
        <v>160</v>
      </c>
      <c r="D36" s="267"/>
      <c r="E36" s="103">
        <f>Таблица!E147</f>
        <v>9803.52</v>
      </c>
      <c r="G36" s="43"/>
      <c r="H36" s="43"/>
      <c r="I36" s="43"/>
      <c r="J36" s="43"/>
      <c r="K36" s="43"/>
      <c r="L36" s="43"/>
    </row>
    <row r="37" spans="1:12" ht="19.5" customHeight="1" x14ac:dyDescent="0.25">
      <c r="A37" s="15" t="s">
        <v>380</v>
      </c>
      <c r="B37" s="135" t="s">
        <v>274</v>
      </c>
      <c r="C37" s="76" t="s">
        <v>160</v>
      </c>
      <c r="D37" s="275"/>
      <c r="E37" s="103">
        <f>Таблица!E148</f>
        <v>9803.52</v>
      </c>
      <c r="G37" s="43"/>
      <c r="H37" s="43"/>
      <c r="I37" s="43"/>
      <c r="J37" s="43"/>
      <c r="K37" s="43"/>
      <c r="L37" s="43"/>
    </row>
    <row r="38" spans="1:12" ht="19.5" customHeight="1" x14ac:dyDescent="0.25">
      <c r="A38" s="15" t="s">
        <v>412</v>
      </c>
      <c r="B38" s="135" t="s">
        <v>275</v>
      </c>
      <c r="C38" s="76" t="s">
        <v>160</v>
      </c>
      <c r="D38" s="275"/>
      <c r="E38" s="103">
        <f>Таблица!E149</f>
        <v>9803.52</v>
      </c>
      <c r="G38" s="43"/>
      <c r="H38" s="43"/>
      <c r="I38" s="43"/>
      <c r="J38" s="43"/>
      <c r="K38" s="43"/>
      <c r="L38" s="43"/>
    </row>
    <row r="39" spans="1:12" ht="19.5" customHeight="1" x14ac:dyDescent="0.25">
      <c r="A39" s="15" t="s">
        <v>413</v>
      </c>
      <c r="B39" s="135" t="s">
        <v>276</v>
      </c>
      <c r="C39" s="76" t="s">
        <v>160</v>
      </c>
      <c r="D39" s="262"/>
      <c r="E39" s="103">
        <f>Таблица!E150</f>
        <v>9803.52</v>
      </c>
      <c r="G39" s="43"/>
      <c r="H39" s="43"/>
      <c r="I39" s="43"/>
      <c r="J39" s="43"/>
      <c r="K39" s="43"/>
      <c r="L39" s="43"/>
    </row>
    <row r="40" spans="1:12" ht="19.5" customHeight="1" x14ac:dyDescent="0.25">
      <c r="A40" s="15" t="s">
        <v>381</v>
      </c>
      <c r="B40" s="135" t="s">
        <v>277</v>
      </c>
      <c r="C40" s="76" t="s">
        <v>130</v>
      </c>
      <c r="D40" s="267"/>
      <c r="E40" s="103">
        <f>Таблица!E151</f>
        <v>8307.36</v>
      </c>
      <c r="G40" s="43"/>
      <c r="H40" s="43"/>
      <c r="I40" s="43"/>
      <c r="J40" s="43"/>
      <c r="K40" s="43"/>
      <c r="L40" s="43"/>
    </row>
    <row r="41" spans="1:12" ht="19.5" customHeight="1" x14ac:dyDescent="0.25">
      <c r="A41" s="15" t="s">
        <v>382</v>
      </c>
      <c r="B41" s="135" t="s">
        <v>278</v>
      </c>
      <c r="C41" s="76" t="s">
        <v>130</v>
      </c>
      <c r="D41" s="275"/>
      <c r="E41" s="103">
        <f>Таблица!E152</f>
        <v>8307.36</v>
      </c>
      <c r="G41" s="43"/>
      <c r="H41" s="43"/>
      <c r="I41" s="43"/>
      <c r="J41" s="43"/>
      <c r="K41" s="43"/>
      <c r="L41" s="43"/>
    </row>
    <row r="42" spans="1:12" ht="19.5" customHeight="1" x14ac:dyDescent="0.25">
      <c r="A42" s="15" t="s">
        <v>414</v>
      </c>
      <c r="B42" s="135" t="s">
        <v>279</v>
      </c>
      <c r="C42" s="76" t="s">
        <v>130</v>
      </c>
      <c r="D42" s="275"/>
      <c r="E42" s="103">
        <f>Таблица!E153</f>
        <v>8307.36</v>
      </c>
      <c r="G42" s="43"/>
      <c r="H42" s="43"/>
      <c r="I42" s="43"/>
      <c r="J42" s="43"/>
      <c r="K42" s="43"/>
      <c r="L42" s="43"/>
    </row>
    <row r="43" spans="1:12" ht="19.5" customHeight="1" x14ac:dyDescent="0.25">
      <c r="A43" s="15" t="s">
        <v>415</v>
      </c>
      <c r="B43" s="135" t="s">
        <v>280</v>
      </c>
      <c r="C43" s="76" t="s">
        <v>130</v>
      </c>
      <c r="D43" s="262"/>
      <c r="E43" s="103">
        <f>Таблица!E154</f>
        <v>8307.36</v>
      </c>
      <c r="G43" s="43"/>
      <c r="H43" s="43"/>
      <c r="I43" s="43"/>
      <c r="J43" s="43"/>
      <c r="K43" s="43"/>
      <c r="L43" s="43"/>
    </row>
    <row r="44" spans="1:12" ht="36" customHeight="1" x14ac:dyDescent="0.25">
      <c r="A44" s="15" t="s">
        <v>383</v>
      </c>
      <c r="B44" s="126" t="s">
        <v>269</v>
      </c>
      <c r="C44" s="76" t="s">
        <v>134</v>
      </c>
      <c r="D44" s="263"/>
      <c r="E44" s="103">
        <f>Таблица!E155</f>
        <v>14022.720000000001</v>
      </c>
      <c r="G44" s="43"/>
      <c r="H44" s="43"/>
      <c r="I44" s="43"/>
      <c r="J44" s="43"/>
      <c r="K44" s="43"/>
      <c r="L44" s="43"/>
    </row>
    <row r="45" spans="1:12" ht="36" customHeight="1" x14ac:dyDescent="0.25">
      <c r="A45" s="15" t="s">
        <v>416</v>
      </c>
      <c r="B45" s="44" t="s">
        <v>270</v>
      </c>
      <c r="C45" s="76" t="s">
        <v>134</v>
      </c>
      <c r="D45" s="263"/>
      <c r="E45" s="103">
        <f>Таблица!E156</f>
        <v>14022.720000000001</v>
      </c>
      <c r="G45" s="43"/>
      <c r="H45" s="43"/>
      <c r="I45" s="43"/>
      <c r="J45" s="43"/>
      <c r="K45" s="43"/>
      <c r="L45" s="43"/>
    </row>
    <row r="46" spans="1:12" ht="36" customHeight="1" x14ac:dyDescent="0.25">
      <c r="A46" s="15" t="s">
        <v>384</v>
      </c>
      <c r="B46" s="126" t="s">
        <v>271</v>
      </c>
      <c r="C46" s="76" t="s">
        <v>159</v>
      </c>
      <c r="D46" s="263"/>
      <c r="E46" s="103">
        <f>Таблица!E157</f>
        <v>11708.64</v>
      </c>
      <c r="G46" s="43"/>
      <c r="H46" s="43"/>
      <c r="I46" s="43"/>
      <c r="J46" s="43"/>
      <c r="K46" s="43"/>
      <c r="L46" s="43"/>
    </row>
    <row r="47" spans="1:12" ht="36" customHeight="1" thickBot="1" x14ac:dyDescent="0.3">
      <c r="A47" s="34" t="s">
        <v>417</v>
      </c>
      <c r="B47" s="45" t="s">
        <v>272</v>
      </c>
      <c r="C47" s="78" t="s">
        <v>159</v>
      </c>
      <c r="D47" s="273"/>
      <c r="E47" s="14">
        <f>Таблица!E158</f>
        <v>11708.64</v>
      </c>
      <c r="G47" s="43"/>
      <c r="H47" s="43"/>
      <c r="I47" s="43"/>
      <c r="J47" s="43"/>
      <c r="K47" s="43"/>
      <c r="L47" s="43"/>
    </row>
    <row r="48" spans="1:12" x14ac:dyDescent="0.25">
      <c r="B48" s="46"/>
    </row>
    <row r="49" spans="1:12" x14ac:dyDescent="0.25">
      <c r="B49" s="46"/>
    </row>
    <row r="50" spans="1:12" x14ac:dyDescent="0.25">
      <c r="B50" s="46"/>
    </row>
    <row r="51" spans="1:12" x14ac:dyDescent="0.25">
      <c r="B51" s="46"/>
    </row>
    <row r="52" spans="1:12" x14ac:dyDescent="0.25">
      <c r="B52" s="46"/>
    </row>
    <row r="53" spans="1:12" x14ac:dyDescent="0.25">
      <c r="B53" s="46"/>
    </row>
    <row r="54" spans="1:12" x14ac:dyDescent="0.25">
      <c r="B54" s="46"/>
    </row>
    <row r="55" spans="1:12" s="5" customFormat="1" x14ac:dyDescent="0.25">
      <c r="A55"/>
      <c r="B55" s="46"/>
      <c r="F55"/>
      <c r="G55"/>
      <c r="H55"/>
      <c r="I55"/>
      <c r="J55"/>
      <c r="K55"/>
      <c r="L55"/>
    </row>
    <row r="56" spans="1:12" s="5" customFormat="1" x14ac:dyDescent="0.25">
      <c r="A56"/>
      <c r="B56" s="46"/>
      <c r="F56"/>
      <c r="G56"/>
      <c r="H56"/>
      <c r="I56"/>
      <c r="J56"/>
      <c r="K56"/>
      <c r="L56"/>
    </row>
    <row r="57" spans="1:12" s="5" customFormat="1" x14ac:dyDescent="0.25">
      <c r="A57"/>
      <c r="B57" s="46"/>
      <c r="F57"/>
      <c r="G57"/>
      <c r="H57"/>
      <c r="I57"/>
      <c r="J57"/>
      <c r="K57"/>
      <c r="L57"/>
    </row>
    <row r="58" spans="1:12" s="5" customFormat="1" x14ac:dyDescent="0.25">
      <c r="A58"/>
      <c r="B58" s="46"/>
      <c r="F58"/>
      <c r="G58"/>
      <c r="H58"/>
      <c r="I58"/>
      <c r="J58"/>
      <c r="K58"/>
      <c r="L58"/>
    </row>
    <row r="59" spans="1:12" s="5" customFormat="1" x14ac:dyDescent="0.25">
      <c r="A59"/>
      <c r="B59" s="46"/>
      <c r="F59"/>
      <c r="G59"/>
      <c r="H59"/>
      <c r="I59"/>
      <c r="J59"/>
      <c r="K59"/>
      <c r="L59"/>
    </row>
    <row r="60" spans="1:12" s="5" customFormat="1" x14ac:dyDescent="0.25">
      <c r="A60"/>
      <c r="B60" s="46"/>
      <c r="F60"/>
      <c r="G60"/>
      <c r="H60"/>
      <c r="I60"/>
      <c r="J60"/>
      <c r="K60"/>
      <c r="L60"/>
    </row>
    <row r="61" spans="1:12" s="5" customFormat="1" x14ac:dyDescent="0.25">
      <c r="A61"/>
      <c r="B61" s="46"/>
      <c r="F61"/>
      <c r="G61"/>
      <c r="H61"/>
      <c r="I61"/>
      <c r="J61"/>
      <c r="K61"/>
      <c r="L61"/>
    </row>
    <row r="62" spans="1:12" s="5" customFormat="1" x14ac:dyDescent="0.25">
      <c r="A62"/>
      <c r="B62" s="46"/>
      <c r="F62"/>
      <c r="G62"/>
      <c r="H62"/>
      <c r="I62"/>
      <c r="J62"/>
      <c r="K62"/>
      <c r="L62"/>
    </row>
    <row r="63" spans="1:12" s="5" customFormat="1" x14ac:dyDescent="0.25">
      <c r="A63"/>
      <c r="B63" s="46"/>
      <c r="F63"/>
      <c r="G63"/>
      <c r="H63"/>
      <c r="I63"/>
      <c r="J63"/>
      <c r="K63"/>
      <c r="L63"/>
    </row>
    <row r="64" spans="1:12" s="5" customFormat="1" x14ac:dyDescent="0.25">
      <c r="A64"/>
      <c r="B64" s="46"/>
      <c r="F64"/>
      <c r="G64"/>
      <c r="H64"/>
      <c r="I64"/>
      <c r="J64"/>
      <c r="K64"/>
      <c r="L64"/>
    </row>
    <row r="65" spans="1:12" s="5" customFormat="1" x14ac:dyDescent="0.25">
      <c r="A65"/>
      <c r="B65" s="46"/>
      <c r="F65"/>
      <c r="G65"/>
      <c r="H65"/>
      <c r="I65"/>
      <c r="J65"/>
      <c r="K65"/>
      <c r="L65"/>
    </row>
  </sheetData>
  <mergeCells count="17">
    <mergeCell ref="D46:D47"/>
    <mergeCell ref="A33:E33"/>
    <mergeCell ref="D34:D35"/>
    <mergeCell ref="D36:D39"/>
    <mergeCell ref="D40:D43"/>
    <mergeCell ref="D44:D45"/>
    <mergeCell ref="A1:E1"/>
    <mergeCell ref="A2:E2"/>
    <mergeCell ref="A3:E3"/>
    <mergeCell ref="A25:E25"/>
    <mergeCell ref="D29:D30"/>
    <mergeCell ref="A7:E7"/>
    <mergeCell ref="A17:E17"/>
    <mergeCell ref="D19:D20"/>
    <mergeCell ref="D21:D22"/>
    <mergeCell ref="A9:E9"/>
    <mergeCell ref="D27:D28"/>
  </mergeCells>
  <pageMargins left="0" right="0" top="0" bottom="0" header="0" footer="0"/>
  <pageSetup paperSize="9" orientation="portrait" r:id="rId1"/>
  <headerFooter>
    <oddFooter>Страница  &amp;P из &amp;N</oddFooter>
  </headerFooter>
  <rowBreaks count="2" manualBreakCount="2">
    <brk id="16" max="4" man="1"/>
    <brk id="32" max="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/>
  </sheetPr>
  <dimension ref="A1:T106"/>
  <sheetViews>
    <sheetView showGridLines="0" zoomScaleNormal="100" workbookViewId="0">
      <selection activeCell="F35" sqref="A35:J37"/>
    </sheetView>
  </sheetViews>
  <sheetFormatPr defaultRowHeight="15" x14ac:dyDescent="0.25"/>
  <cols>
    <col min="1" max="2" width="9.42578125" customWidth="1"/>
    <col min="3" max="5" width="9.42578125" style="5" customWidth="1"/>
    <col min="6" max="9" width="9.42578125" customWidth="1"/>
    <col min="10" max="10" width="11.5703125" customWidth="1"/>
    <col min="11" max="11" width="8.5703125" customWidth="1"/>
    <col min="12" max="12" width="12.85546875" customWidth="1"/>
  </cols>
  <sheetData>
    <row r="1" spans="1:20" s="127" customFormat="1" ht="18" thickBot="1" x14ac:dyDescent="0.3">
      <c r="A1" s="230" t="s">
        <v>449</v>
      </c>
      <c r="B1" s="230"/>
      <c r="C1" s="230"/>
      <c r="D1" s="230"/>
      <c r="E1" s="230"/>
      <c r="F1" s="230"/>
      <c r="G1" s="230"/>
      <c r="H1" s="230"/>
      <c r="I1" s="230"/>
      <c r="J1" s="128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176" t="s">
        <v>487</v>
      </c>
      <c r="B2" s="177"/>
      <c r="C2" s="178"/>
      <c r="D2" s="178"/>
      <c r="E2" s="178"/>
      <c r="F2" s="177"/>
      <c r="G2" s="177"/>
      <c r="H2" s="177"/>
      <c r="I2" s="177"/>
      <c r="J2" s="179"/>
    </row>
    <row r="3" spans="1:20" x14ac:dyDescent="0.25">
      <c r="A3" s="164" t="s">
        <v>489</v>
      </c>
      <c r="B3" s="163"/>
      <c r="C3" s="166"/>
      <c r="D3" s="166"/>
      <c r="E3" s="166"/>
      <c r="F3" s="163"/>
      <c r="G3" s="163"/>
      <c r="H3" s="163"/>
      <c r="I3" s="163"/>
      <c r="J3" s="173"/>
    </row>
    <row r="4" spans="1:20" x14ac:dyDescent="0.25">
      <c r="A4" s="164" t="s">
        <v>490</v>
      </c>
      <c r="B4" s="163"/>
      <c r="C4" s="166"/>
      <c r="D4" s="166"/>
      <c r="E4" s="166"/>
      <c r="F4" s="163"/>
      <c r="G4" s="163"/>
      <c r="H4" s="163"/>
      <c r="I4" s="163"/>
      <c r="J4" s="173"/>
    </row>
    <row r="5" spans="1:20" x14ac:dyDescent="0.25">
      <c r="A5" s="164" t="s">
        <v>488</v>
      </c>
      <c r="B5" s="163"/>
      <c r="C5" s="166"/>
      <c r="D5" s="166"/>
      <c r="E5" s="166"/>
      <c r="F5" s="163"/>
      <c r="G5" s="163"/>
      <c r="H5" s="163"/>
      <c r="I5" s="163"/>
      <c r="J5" s="173"/>
    </row>
    <row r="6" spans="1:20" ht="15.75" thickBot="1" x14ac:dyDescent="0.3">
      <c r="A6" s="168" t="s">
        <v>493</v>
      </c>
      <c r="B6" s="171"/>
      <c r="C6" s="170"/>
      <c r="D6" s="170"/>
      <c r="E6" s="170"/>
      <c r="F6" s="171"/>
      <c r="G6" s="171"/>
      <c r="H6" s="171"/>
      <c r="I6" s="171"/>
      <c r="J6" s="174"/>
    </row>
    <row r="7" spans="1:20" x14ac:dyDescent="0.25">
      <c r="A7" s="176" t="s">
        <v>492</v>
      </c>
      <c r="B7" s="177"/>
      <c r="C7" s="178"/>
      <c r="D7" s="178"/>
      <c r="E7" s="178"/>
      <c r="F7" s="177"/>
      <c r="G7" s="177"/>
      <c r="H7" s="177"/>
      <c r="I7" s="177"/>
      <c r="J7" s="179"/>
    </row>
    <row r="8" spans="1:20" ht="15.75" thickBot="1" x14ac:dyDescent="0.3">
      <c r="A8" s="168" t="s">
        <v>491</v>
      </c>
      <c r="B8" s="171"/>
      <c r="C8" s="170"/>
      <c r="D8" s="170"/>
      <c r="E8" s="170"/>
      <c r="F8" s="171"/>
      <c r="G8" s="171"/>
      <c r="H8" s="171"/>
      <c r="I8" s="171"/>
      <c r="J8" s="174"/>
    </row>
    <row r="9" spans="1:20" x14ac:dyDescent="0.25">
      <c r="A9" s="176" t="s">
        <v>495</v>
      </c>
      <c r="B9" s="177"/>
      <c r="C9" s="178"/>
      <c r="D9" s="178"/>
      <c r="E9" s="178"/>
      <c r="F9" s="177"/>
      <c r="G9" s="177"/>
      <c r="H9" s="177"/>
      <c r="I9" s="177"/>
      <c r="J9" s="179"/>
    </row>
    <row r="10" spans="1:20" ht="15.75" thickBot="1" x14ac:dyDescent="0.3">
      <c r="A10" s="168" t="s">
        <v>496</v>
      </c>
      <c r="B10" s="171"/>
      <c r="C10" s="170"/>
      <c r="D10" s="170"/>
      <c r="E10" s="170"/>
      <c r="F10" s="171"/>
      <c r="G10" s="171"/>
      <c r="H10" s="171"/>
      <c r="I10" s="171"/>
      <c r="J10" s="174"/>
    </row>
    <row r="11" spans="1:20" x14ac:dyDescent="0.25">
      <c r="A11" s="176" t="s">
        <v>504</v>
      </c>
      <c r="B11" s="177"/>
      <c r="C11" s="178"/>
      <c r="D11" s="178"/>
      <c r="E11" s="178"/>
      <c r="F11" s="177"/>
      <c r="G11" s="177"/>
      <c r="H11" s="177"/>
      <c r="I11" s="177"/>
      <c r="J11" s="179"/>
    </row>
    <row r="12" spans="1:20" x14ac:dyDescent="0.25">
      <c r="A12" s="164" t="s">
        <v>494</v>
      </c>
      <c r="B12" s="163"/>
      <c r="C12" s="166"/>
      <c r="D12" s="166"/>
      <c r="E12" s="166"/>
      <c r="F12" s="163"/>
      <c r="G12" s="163"/>
      <c r="H12" s="163"/>
      <c r="I12" s="163"/>
      <c r="J12" s="173"/>
    </row>
    <row r="13" spans="1:20" x14ac:dyDescent="0.25">
      <c r="A13" s="164" t="s">
        <v>501</v>
      </c>
      <c r="B13" s="163"/>
      <c r="C13" s="166"/>
      <c r="D13" s="166"/>
      <c r="E13" s="166"/>
      <c r="F13" s="163"/>
      <c r="G13" s="163"/>
      <c r="H13" s="163"/>
      <c r="I13" s="163"/>
      <c r="J13" s="173"/>
    </row>
    <row r="14" spans="1:20" x14ac:dyDescent="0.25">
      <c r="A14" s="164" t="s">
        <v>502</v>
      </c>
      <c r="B14" s="163"/>
      <c r="C14" s="166"/>
      <c r="D14" s="166"/>
      <c r="E14" s="166"/>
      <c r="F14" s="163"/>
      <c r="G14" s="163"/>
      <c r="H14" s="163"/>
      <c r="I14" s="163"/>
      <c r="J14" s="173"/>
    </row>
    <row r="15" spans="1:20" x14ac:dyDescent="0.25">
      <c r="A15" s="164" t="s">
        <v>497</v>
      </c>
      <c r="B15" s="163"/>
      <c r="C15" s="166"/>
      <c r="D15" s="166"/>
      <c r="E15" s="166"/>
      <c r="F15" s="163"/>
      <c r="G15" s="163"/>
      <c r="H15" s="163"/>
      <c r="I15" s="163"/>
      <c r="J15" s="173"/>
    </row>
    <row r="16" spans="1:20" ht="15.75" thickBot="1" x14ac:dyDescent="0.3">
      <c r="A16" s="168" t="s">
        <v>503</v>
      </c>
      <c r="B16" s="171"/>
      <c r="C16" s="170"/>
      <c r="D16" s="170"/>
      <c r="E16" s="170"/>
      <c r="F16" s="171"/>
      <c r="G16" s="171"/>
      <c r="H16" s="171"/>
      <c r="I16" s="171"/>
      <c r="J16" s="174"/>
    </row>
    <row r="17" spans="1:20" ht="15.75" thickBot="1" x14ac:dyDescent="0.3"/>
    <row r="18" spans="1:20" s="127" customFormat="1" x14ac:dyDescent="0.25">
      <c r="A18" s="294" t="s">
        <v>471</v>
      </c>
      <c r="B18" s="295"/>
      <c r="C18" s="295"/>
      <c r="D18" s="295"/>
      <c r="E18" s="295"/>
      <c r="F18" s="295"/>
      <c r="G18" s="295"/>
      <c r="H18" s="295"/>
      <c r="I18" s="295"/>
      <c r="J18" s="296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s="127" customFormat="1" ht="15" customHeight="1" x14ac:dyDescent="0.25">
      <c r="A19" s="333" t="s">
        <v>468</v>
      </c>
      <c r="B19" s="334"/>
      <c r="C19" s="334"/>
      <c r="D19" s="334"/>
      <c r="E19" s="334"/>
      <c r="F19" s="334"/>
      <c r="G19" s="334"/>
      <c r="H19" s="334"/>
      <c r="I19" s="334"/>
      <c r="J19" s="335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s="127" customFormat="1" ht="18.75" customHeight="1" x14ac:dyDescent="0.25">
      <c r="A20" s="297" t="s">
        <v>460</v>
      </c>
      <c r="B20" s="298"/>
      <c r="C20" s="321" t="s">
        <v>485</v>
      </c>
      <c r="D20" s="321"/>
      <c r="E20" s="315" t="s">
        <v>498</v>
      </c>
      <c r="F20" s="315"/>
      <c r="G20" s="319" t="s">
        <v>499</v>
      </c>
      <c r="H20" s="319"/>
      <c r="I20" s="319" t="s">
        <v>455</v>
      </c>
      <c r="J20" s="320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s="127" customFormat="1" ht="15.75" customHeight="1" x14ac:dyDescent="0.25">
      <c r="A21" s="285" t="s">
        <v>450</v>
      </c>
      <c r="B21" s="286"/>
      <c r="C21" s="287" t="s">
        <v>462</v>
      </c>
      <c r="D21" s="287"/>
      <c r="E21" s="311" t="s">
        <v>453</v>
      </c>
      <c r="F21" s="311"/>
      <c r="G21" s="312" t="s">
        <v>452</v>
      </c>
      <c r="H21" s="312"/>
      <c r="I21" s="311" t="s">
        <v>453</v>
      </c>
      <c r="J21" s="318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s="127" customFormat="1" ht="15.75" customHeight="1" x14ac:dyDescent="0.25">
      <c r="A22" s="285" t="s">
        <v>451</v>
      </c>
      <c r="B22" s="286"/>
      <c r="C22" s="287" t="s">
        <v>459</v>
      </c>
      <c r="D22" s="287"/>
      <c r="E22" s="311" t="s">
        <v>453</v>
      </c>
      <c r="F22" s="311"/>
      <c r="G22" s="312" t="s">
        <v>452</v>
      </c>
      <c r="H22" s="312"/>
      <c r="I22" s="311" t="s">
        <v>453</v>
      </c>
      <c r="J22" s="318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s="1" customFormat="1" x14ac:dyDescent="0.25">
      <c r="A23" s="164"/>
      <c r="B23" s="165"/>
      <c r="C23" s="166"/>
      <c r="D23" s="166"/>
      <c r="E23" s="166"/>
      <c r="F23" s="163"/>
      <c r="G23" s="163"/>
      <c r="H23" s="163"/>
      <c r="I23" s="163"/>
      <c r="J23" s="167"/>
      <c r="K23" s="2"/>
    </row>
    <row r="24" spans="1:20" s="4" customFormat="1" ht="30" customHeight="1" x14ac:dyDescent="0.25">
      <c r="A24" s="164"/>
      <c r="B24" s="165"/>
      <c r="C24" s="166"/>
      <c r="D24" s="166"/>
      <c r="E24" s="166"/>
      <c r="F24" s="163"/>
      <c r="G24" s="163"/>
      <c r="H24" s="163"/>
      <c r="I24" s="163"/>
      <c r="J24" s="175"/>
      <c r="K24" s="11"/>
      <c r="L24" s="11"/>
    </row>
    <row r="25" spans="1:20" s="4" customFormat="1" ht="20.25" customHeight="1" x14ac:dyDescent="0.25">
      <c r="A25" s="309"/>
      <c r="B25" s="310"/>
      <c r="C25" s="310"/>
      <c r="D25" s="310"/>
      <c r="E25" s="310"/>
      <c r="F25" s="310"/>
      <c r="G25" s="310"/>
      <c r="H25" s="310"/>
      <c r="I25" s="310"/>
      <c r="J25" s="175"/>
      <c r="K25" s="11"/>
      <c r="L25" s="11"/>
    </row>
    <row r="26" spans="1:20" s="5" customFormat="1" x14ac:dyDescent="0.25">
      <c r="A26" s="309"/>
      <c r="B26" s="310"/>
      <c r="C26" s="310"/>
      <c r="D26" s="310"/>
      <c r="E26" s="310"/>
      <c r="F26" s="310"/>
      <c r="G26" s="310"/>
      <c r="H26" s="310"/>
      <c r="I26" s="310"/>
      <c r="J26" s="173"/>
      <c r="K26"/>
      <c r="L26"/>
    </row>
    <row r="27" spans="1:20" s="5" customFormat="1" x14ac:dyDescent="0.25">
      <c r="A27" s="164"/>
      <c r="B27" s="165"/>
      <c r="C27" s="166"/>
      <c r="D27" s="166"/>
      <c r="E27" s="166"/>
      <c r="F27" s="163"/>
      <c r="G27" s="163"/>
      <c r="H27" s="163"/>
      <c r="I27" s="163"/>
      <c r="J27" s="173"/>
      <c r="K27"/>
      <c r="L27"/>
    </row>
    <row r="28" spans="1:20" s="5" customFormat="1" ht="15.75" thickBot="1" x14ac:dyDescent="0.3">
      <c r="A28" s="168"/>
      <c r="B28" s="169"/>
      <c r="C28" s="170"/>
      <c r="D28" s="170"/>
      <c r="E28" s="170"/>
      <c r="F28" s="171"/>
      <c r="G28" s="171"/>
      <c r="H28" s="171"/>
      <c r="I28" s="171"/>
      <c r="J28" s="174"/>
      <c r="K28"/>
      <c r="L28"/>
    </row>
    <row r="29" spans="1:20" s="5" customFormat="1" ht="15.75" thickBot="1" x14ac:dyDescent="0.3">
      <c r="A29" s="181"/>
      <c r="B29" s="182"/>
      <c r="C29" s="183"/>
      <c r="D29" s="183"/>
      <c r="E29" s="183"/>
      <c r="F29" s="181"/>
      <c r="G29" s="181"/>
      <c r="H29" s="181"/>
      <c r="I29" s="181"/>
      <c r="J29" s="181"/>
      <c r="K29"/>
      <c r="L29"/>
    </row>
    <row r="30" spans="1:20" s="5" customFormat="1" x14ac:dyDescent="0.25">
      <c r="A30" s="294" t="s">
        <v>486</v>
      </c>
      <c r="B30" s="295"/>
      <c r="C30" s="295"/>
      <c r="D30" s="295"/>
      <c r="E30" s="295"/>
      <c r="F30" s="295"/>
      <c r="G30" s="295"/>
      <c r="H30" s="295"/>
      <c r="I30" s="295"/>
      <c r="J30" s="296"/>
      <c r="K30"/>
      <c r="L30"/>
    </row>
    <row r="31" spans="1:20" s="5" customFormat="1" ht="15" customHeight="1" x14ac:dyDescent="0.25">
      <c r="A31" s="276" t="s">
        <v>467</v>
      </c>
      <c r="B31" s="277"/>
      <c r="C31" s="277"/>
      <c r="D31" s="277"/>
      <c r="E31" s="277"/>
      <c r="F31" s="277"/>
      <c r="G31" s="277"/>
      <c r="H31" s="277"/>
      <c r="I31" s="277"/>
      <c r="J31" s="278"/>
      <c r="K31"/>
      <c r="L31"/>
    </row>
    <row r="32" spans="1:20" s="5" customFormat="1" ht="21" x14ac:dyDescent="0.25">
      <c r="A32" s="297" t="s">
        <v>460</v>
      </c>
      <c r="B32" s="298"/>
      <c r="C32" s="314" t="s">
        <v>484</v>
      </c>
      <c r="D32" s="314"/>
      <c r="E32" s="315" t="s">
        <v>454</v>
      </c>
      <c r="F32" s="315"/>
      <c r="G32" s="313"/>
      <c r="H32" s="313"/>
      <c r="I32" s="43"/>
      <c r="J32" s="173"/>
      <c r="K32"/>
      <c r="L32"/>
    </row>
    <row r="33" spans="1:20" s="5" customFormat="1" ht="21" x14ac:dyDescent="0.25">
      <c r="A33" s="285" t="s">
        <v>450</v>
      </c>
      <c r="B33" s="286"/>
      <c r="C33" s="287" t="s">
        <v>462</v>
      </c>
      <c r="D33" s="287"/>
      <c r="E33" s="311" t="s">
        <v>452</v>
      </c>
      <c r="F33" s="311"/>
      <c r="G33" s="313"/>
      <c r="H33" s="313"/>
      <c r="I33" s="43"/>
      <c r="J33" s="173"/>
      <c r="K33"/>
      <c r="L33"/>
    </row>
    <row r="34" spans="1:20" s="5" customFormat="1" ht="21" x14ac:dyDescent="0.25">
      <c r="A34" s="285" t="s">
        <v>451</v>
      </c>
      <c r="B34" s="286"/>
      <c r="C34" s="287" t="s">
        <v>459</v>
      </c>
      <c r="D34" s="287"/>
      <c r="E34" s="311" t="s">
        <v>452</v>
      </c>
      <c r="F34" s="311"/>
      <c r="G34" s="313"/>
      <c r="H34" s="313"/>
      <c r="I34" s="43"/>
      <c r="J34" s="173"/>
      <c r="K34"/>
      <c r="L34"/>
    </row>
    <row r="35" spans="1:20" s="5" customFormat="1" ht="15.75" thickBot="1" x14ac:dyDescent="0.3">
      <c r="A35" s="168"/>
      <c r="B35" s="171"/>
      <c r="C35" s="170"/>
      <c r="D35" s="170"/>
      <c r="E35" s="170"/>
      <c r="F35" s="171"/>
      <c r="G35" s="171"/>
      <c r="H35" s="171"/>
      <c r="I35" s="171"/>
      <c r="J35" s="174"/>
      <c r="K35"/>
      <c r="L35"/>
    </row>
    <row r="36" spans="1:20" s="5" customFormat="1" ht="15.75" thickBot="1" x14ac:dyDescent="0.3">
      <c r="A36" s="181"/>
      <c r="B36" s="182"/>
      <c r="C36" s="183"/>
      <c r="D36" s="183"/>
      <c r="E36" s="183"/>
      <c r="F36" s="181"/>
      <c r="G36" s="181"/>
      <c r="H36" s="181"/>
      <c r="I36" s="181"/>
      <c r="J36" s="181"/>
      <c r="K36"/>
      <c r="L36"/>
    </row>
    <row r="37" spans="1:20" s="127" customFormat="1" x14ac:dyDescent="0.25">
      <c r="A37" s="294" t="s">
        <v>456</v>
      </c>
      <c r="B37" s="295"/>
      <c r="C37" s="295"/>
      <c r="D37" s="295"/>
      <c r="E37" s="295"/>
      <c r="F37" s="295"/>
      <c r="G37" s="295"/>
      <c r="H37" s="295"/>
      <c r="I37" s="295"/>
      <c r="J37" s="296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127" customFormat="1" ht="17.25" customHeight="1" x14ac:dyDescent="0.25">
      <c r="A38" s="276" t="s">
        <v>466</v>
      </c>
      <c r="B38" s="277"/>
      <c r="C38" s="277"/>
      <c r="D38" s="277"/>
      <c r="E38" s="277"/>
      <c r="F38" s="277"/>
      <c r="G38" s="277"/>
      <c r="H38" s="277"/>
      <c r="I38" s="277"/>
      <c r="J38" s="278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127" customFormat="1" ht="37.5" customHeight="1" x14ac:dyDescent="0.25">
      <c r="A39" s="297" t="s">
        <v>460</v>
      </c>
      <c r="B39" s="298"/>
      <c r="C39" s="306" t="s">
        <v>481</v>
      </c>
      <c r="D39" s="307"/>
      <c r="E39" s="308" t="s">
        <v>480</v>
      </c>
      <c r="F39" s="308"/>
      <c r="G39" s="300" t="s">
        <v>476</v>
      </c>
      <c r="H39" s="300"/>
      <c r="I39" s="300" t="s">
        <v>479</v>
      </c>
      <c r="J39" s="316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127" customFormat="1" ht="15.75" customHeight="1" x14ac:dyDescent="0.25">
      <c r="A40" s="285" t="s">
        <v>450</v>
      </c>
      <c r="B40" s="286"/>
      <c r="C40" s="288" t="s">
        <v>462</v>
      </c>
      <c r="D40" s="317"/>
      <c r="E40" s="288" t="s">
        <v>462</v>
      </c>
      <c r="F40" s="317"/>
      <c r="G40" s="312" t="s">
        <v>458</v>
      </c>
      <c r="H40" s="312"/>
      <c r="I40" s="311" t="s">
        <v>458</v>
      </c>
      <c r="J40" s="318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127" customFormat="1" ht="15.75" customHeight="1" thickBot="1" x14ac:dyDescent="0.3">
      <c r="A41" s="322" t="s">
        <v>451</v>
      </c>
      <c r="B41" s="323"/>
      <c r="C41" s="324" t="s">
        <v>459</v>
      </c>
      <c r="D41" s="325"/>
      <c r="E41" s="326" t="s">
        <v>459</v>
      </c>
      <c r="F41" s="326"/>
      <c r="G41" s="327" t="s">
        <v>461</v>
      </c>
      <c r="H41" s="327"/>
      <c r="I41" s="328" t="s">
        <v>461</v>
      </c>
      <c r="J41" s="329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1" customFormat="1" ht="15.75" thickBot="1" x14ac:dyDescent="0.3">
      <c r="A42" s="164"/>
      <c r="B42" s="165"/>
      <c r="C42" s="166"/>
      <c r="D42" s="166"/>
      <c r="E42" s="166"/>
      <c r="F42" s="163"/>
      <c r="G42" s="163"/>
      <c r="H42" s="163"/>
      <c r="I42" s="163"/>
      <c r="J42" s="167"/>
      <c r="K42" s="2"/>
    </row>
    <row r="43" spans="1:20" s="127" customFormat="1" x14ac:dyDescent="0.25">
      <c r="A43" s="294" t="s">
        <v>457</v>
      </c>
      <c r="B43" s="295"/>
      <c r="C43" s="295"/>
      <c r="D43" s="295"/>
      <c r="E43" s="295"/>
      <c r="F43" s="295"/>
      <c r="G43" s="295"/>
      <c r="H43" s="295"/>
      <c r="I43" s="295"/>
      <c r="J43" s="296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127" customFormat="1" ht="15" customHeight="1" x14ac:dyDescent="0.25">
      <c r="A44" s="276" t="s">
        <v>465</v>
      </c>
      <c r="B44" s="277"/>
      <c r="C44" s="277"/>
      <c r="D44" s="277"/>
      <c r="E44" s="277"/>
      <c r="F44" s="277"/>
      <c r="G44" s="277"/>
      <c r="H44" s="277"/>
      <c r="I44" s="277"/>
      <c r="J44" s="278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127" customFormat="1" ht="36" customHeight="1" x14ac:dyDescent="0.25">
      <c r="A45" s="297" t="s">
        <v>460</v>
      </c>
      <c r="B45" s="298"/>
      <c r="C45" s="314" t="s">
        <v>483</v>
      </c>
      <c r="D45" s="314"/>
      <c r="E45" s="342" t="s">
        <v>482</v>
      </c>
      <c r="F45" s="342"/>
      <c r="G45" s="300" t="s">
        <v>476</v>
      </c>
      <c r="H45" s="300"/>
      <c r="I45" s="300" t="s">
        <v>475</v>
      </c>
      <c r="J45" s="316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127" customFormat="1" ht="15.75" customHeight="1" x14ac:dyDescent="0.25">
      <c r="A46" s="336" t="s">
        <v>450</v>
      </c>
      <c r="B46" s="337"/>
      <c r="C46" s="338" t="s">
        <v>458</v>
      </c>
      <c r="D46" s="338"/>
      <c r="E46" s="338" t="s">
        <v>458</v>
      </c>
      <c r="F46" s="338"/>
      <c r="G46" s="339" t="s">
        <v>458</v>
      </c>
      <c r="H46" s="339"/>
      <c r="I46" s="340" t="s">
        <v>458</v>
      </c>
      <c r="J46" s="341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127" customFormat="1" ht="15.75" customHeight="1" x14ac:dyDescent="0.25">
      <c r="A47" s="285" t="s">
        <v>451</v>
      </c>
      <c r="B47" s="286"/>
      <c r="C47" s="287" t="s">
        <v>459</v>
      </c>
      <c r="D47" s="287"/>
      <c r="E47" s="287" t="s">
        <v>459</v>
      </c>
      <c r="F47" s="287"/>
      <c r="G47" s="312" t="s">
        <v>461</v>
      </c>
      <c r="H47" s="312"/>
      <c r="I47" s="311" t="s">
        <v>461</v>
      </c>
      <c r="J47" s="318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4" customFormat="1" ht="117.75" customHeight="1" thickBot="1" x14ac:dyDescent="0.3">
      <c r="A48" s="168"/>
      <c r="B48" s="169"/>
      <c r="C48" s="170"/>
      <c r="D48" s="170"/>
      <c r="E48" s="170"/>
      <c r="F48" s="171"/>
      <c r="G48" s="171"/>
      <c r="H48" s="171"/>
      <c r="I48" s="171"/>
      <c r="J48" s="172"/>
      <c r="K48" s="11"/>
      <c r="L48" s="11"/>
    </row>
    <row r="49" spans="1:20" s="4" customFormat="1" ht="19.5" customHeight="1" thickBot="1" x14ac:dyDescent="0.3">
      <c r="A49" s="163"/>
      <c r="B49" s="165"/>
      <c r="C49" s="166"/>
      <c r="D49" s="166"/>
      <c r="E49" s="166"/>
      <c r="F49" s="163"/>
      <c r="G49" s="163"/>
      <c r="H49" s="163"/>
      <c r="I49" s="163"/>
      <c r="J49" s="11"/>
      <c r="K49" s="11"/>
      <c r="L49" s="11"/>
    </row>
    <row r="50" spans="1:20" s="127" customFormat="1" x14ac:dyDescent="0.25">
      <c r="A50" s="294" t="s">
        <v>470</v>
      </c>
      <c r="B50" s="295"/>
      <c r="C50" s="295"/>
      <c r="D50" s="295"/>
      <c r="E50" s="295"/>
      <c r="F50" s="295"/>
      <c r="G50" s="295"/>
      <c r="H50" s="295"/>
      <c r="I50" s="295"/>
      <c r="J50" s="296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s="127" customFormat="1" ht="17.25" customHeight="1" x14ac:dyDescent="0.25">
      <c r="A51" s="276" t="s">
        <v>464</v>
      </c>
      <c r="B51" s="277"/>
      <c r="C51" s="277"/>
      <c r="D51" s="277"/>
      <c r="E51" s="277"/>
      <c r="F51" s="277"/>
      <c r="G51" s="277"/>
      <c r="H51" s="277"/>
      <c r="I51" s="277"/>
      <c r="J51" s="278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s="127" customFormat="1" ht="36" customHeight="1" x14ac:dyDescent="0.25">
      <c r="A52" s="297" t="s">
        <v>460</v>
      </c>
      <c r="B52" s="298"/>
      <c r="C52" s="315" t="s">
        <v>480</v>
      </c>
      <c r="D52" s="315"/>
      <c r="E52" s="300" t="s">
        <v>476</v>
      </c>
      <c r="F52" s="300"/>
      <c r="G52" s="330" t="s">
        <v>475</v>
      </c>
      <c r="H52" s="330"/>
      <c r="I52" s="331" t="s">
        <v>478</v>
      </c>
      <c r="J52" s="332"/>
      <c r="K52" s="2"/>
      <c r="L52" s="2"/>
      <c r="M52" s="2"/>
      <c r="N52" s="2"/>
      <c r="O52" s="2"/>
      <c r="P52" s="2"/>
      <c r="Q52" s="2"/>
      <c r="R52" s="2"/>
    </row>
    <row r="53" spans="1:20" s="127" customFormat="1" ht="15.75" customHeight="1" x14ac:dyDescent="0.25">
      <c r="A53" s="285" t="s">
        <v>450</v>
      </c>
      <c r="B53" s="286"/>
      <c r="C53" s="287" t="s">
        <v>462</v>
      </c>
      <c r="D53" s="287"/>
      <c r="E53" s="287" t="s">
        <v>458</v>
      </c>
      <c r="F53" s="287"/>
      <c r="G53" s="287" t="s">
        <v>458</v>
      </c>
      <c r="H53" s="287"/>
      <c r="I53" s="343" t="s">
        <v>462</v>
      </c>
      <c r="J53" s="344"/>
      <c r="K53" s="2"/>
      <c r="L53" s="2"/>
      <c r="M53" s="2"/>
      <c r="N53" s="2"/>
      <c r="O53" s="2"/>
      <c r="P53" s="2"/>
      <c r="Q53" s="2"/>
      <c r="R53" s="2"/>
    </row>
    <row r="54" spans="1:20" s="127" customFormat="1" ht="15.75" customHeight="1" x14ac:dyDescent="0.25">
      <c r="A54" s="285" t="s">
        <v>451</v>
      </c>
      <c r="B54" s="286"/>
      <c r="C54" s="287" t="s">
        <v>459</v>
      </c>
      <c r="D54" s="287"/>
      <c r="E54" s="287" t="s">
        <v>461</v>
      </c>
      <c r="F54" s="287"/>
      <c r="G54" s="287" t="s">
        <v>461</v>
      </c>
      <c r="H54" s="287"/>
      <c r="I54" s="343" t="s">
        <v>459</v>
      </c>
      <c r="J54" s="344"/>
      <c r="K54" s="2"/>
      <c r="L54" s="2"/>
      <c r="M54" s="2"/>
      <c r="N54" s="2"/>
      <c r="O54" s="2"/>
      <c r="P54" s="2"/>
      <c r="Q54" s="2"/>
      <c r="R54" s="2"/>
    </row>
    <row r="55" spans="1:20" s="1" customFormat="1" ht="15.75" thickBot="1" x14ac:dyDescent="0.3">
      <c r="A55" s="164"/>
      <c r="B55" s="165"/>
      <c r="C55" s="166"/>
      <c r="D55" s="166"/>
      <c r="E55" s="166"/>
      <c r="F55" s="163"/>
      <c r="G55" s="163"/>
      <c r="H55" s="163"/>
      <c r="I55" s="163"/>
      <c r="J55" s="167"/>
      <c r="K55" s="2"/>
    </row>
    <row r="56" spans="1:20" s="127" customFormat="1" x14ac:dyDescent="0.25">
      <c r="A56" s="294" t="s">
        <v>469</v>
      </c>
      <c r="B56" s="295"/>
      <c r="C56" s="295"/>
      <c r="D56" s="295"/>
      <c r="E56" s="295"/>
      <c r="F56" s="295"/>
      <c r="G56" s="295"/>
      <c r="H56" s="295"/>
      <c r="I56" s="295"/>
      <c r="J56" s="296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s="127" customFormat="1" ht="17.25" customHeight="1" x14ac:dyDescent="0.25">
      <c r="A57" s="276" t="s">
        <v>463</v>
      </c>
      <c r="B57" s="277"/>
      <c r="C57" s="277"/>
      <c r="D57" s="277"/>
      <c r="E57" s="277"/>
      <c r="F57" s="277"/>
      <c r="G57" s="277"/>
      <c r="H57" s="277"/>
      <c r="I57" s="277"/>
      <c r="J57" s="278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s="127" customFormat="1" ht="36" customHeight="1" x14ac:dyDescent="0.25">
      <c r="A58" s="297" t="s">
        <v>460</v>
      </c>
      <c r="B58" s="298"/>
      <c r="C58" s="308" t="s">
        <v>477</v>
      </c>
      <c r="D58" s="308"/>
      <c r="E58" s="300" t="s">
        <v>476</v>
      </c>
      <c r="F58" s="300"/>
      <c r="G58" s="330" t="s">
        <v>475</v>
      </c>
      <c r="H58" s="330"/>
      <c r="I58" s="331" t="s">
        <v>478</v>
      </c>
      <c r="J58" s="332"/>
      <c r="K58" s="2"/>
      <c r="L58" s="2"/>
      <c r="M58" s="2"/>
      <c r="N58" s="2"/>
      <c r="O58" s="2"/>
      <c r="P58" s="2"/>
      <c r="Q58" s="2"/>
      <c r="R58" s="2"/>
    </row>
    <row r="59" spans="1:20" s="127" customFormat="1" ht="15.75" customHeight="1" x14ac:dyDescent="0.25">
      <c r="A59" s="285" t="s">
        <v>450</v>
      </c>
      <c r="B59" s="286"/>
      <c r="C59" s="287" t="s">
        <v>458</v>
      </c>
      <c r="D59" s="287"/>
      <c r="E59" s="287" t="s">
        <v>458</v>
      </c>
      <c r="F59" s="287"/>
      <c r="G59" s="287" t="s">
        <v>458</v>
      </c>
      <c r="H59" s="287"/>
      <c r="I59" s="343" t="s">
        <v>462</v>
      </c>
      <c r="J59" s="344"/>
      <c r="K59" s="2"/>
      <c r="L59" s="2"/>
      <c r="M59" s="2"/>
      <c r="N59" s="2"/>
      <c r="O59" s="2"/>
      <c r="P59" s="2"/>
      <c r="Q59" s="2"/>
      <c r="R59" s="2"/>
    </row>
    <row r="60" spans="1:20" s="127" customFormat="1" ht="15.75" customHeight="1" x14ac:dyDescent="0.25">
      <c r="A60" s="285" t="s">
        <v>451</v>
      </c>
      <c r="B60" s="286"/>
      <c r="C60" s="287" t="s">
        <v>459</v>
      </c>
      <c r="D60" s="287"/>
      <c r="E60" s="287" t="s">
        <v>461</v>
      </c>
      <c r="F60" s="287"/>
      <c r="G60" s="287" t="s">
        <v>461</v>
      </c>
      <c r="H60" s="287"/>
      <c r="I60" s="343" t="s">
        <v>459</v>
      </c>
      <c r="J60" s="344"/>
      <c r="K60" s="2"/>
      <c r="L60" s="2"/>
      <c r="M60" s="2"/>
      <c r="N60" s="2"/>
      <c r="O60" s="2"/>
      <c r="P60" s="2"/>
      <c r="Q60" s="2"/>
      <c r="R60" s="2"/>
    </row>
    <row r="61" spans="1:20" s="5" customFormat="1" x14ac:dyDescent="0.25">
      <c r="A61" s="309"/>
      <c r="B61" s="310"/>
      <c r="C61" s="310"/>
      <c r="D61" s="310"/>
      <c r="E61" s="310"/>
      <c r="F61" s="310"/>
      <c r="G61" s="310"/>
      <c r="H61" s="310"/>
      <c r="I61" s="310"/>
      <c r="J61" s="173"/>
      <c r="K61"/>
      <c r="L61"/>
    </row>
    <row r="62" spans="1:20" s="5" customFormat="1" x14ac:dyDescent="0.25">
      <c r="A62" s="164"/>
      <c r="B62" s="165"/>
      <c r="C62" s="166"/>
      <c r="D62" s="166"/>
      <c r="E62" s="166"/>
      <c r="F62" s="163"/>
      <c r="G62" s="163"/>
      <c r="H62" s="163"/>
      <c r="I62" s="163"/>
      <c r="J62" s="173"/>
      <c r="K62"/>
      <c r="L62"/>
    </row>
    <row r="63" spans="1:20" s="5" customFormat="1" x14ac:dyDescent="0.25">
      <c r="A63" s="164"/>
      <c r="B63" s="165"/>
      <c r="C63" s="166"/>
      <c r="D63" s="166"/>
      <c r="E63" s="166"/>
      <c r="F63" s="163"/>
      <c r="G63" s="163"/>
      <c r="H63" s="163"/>
      <c r="I63" s="163"/>
      <c r="J63" s="173"/>
      <c r="K63"/>
      <c r="L63"/>
    </row>
    <row r="64" spans="1:20" s="1" customFormat="1" x14ac:dyDescent="0.25">
      <c r="A64" s="164"/>
      <c r="B64" s="165"/>
      <c r="C64" s="166"/>
      <c r="D64" s="166"/>
      <c r="E64" s="166"/>
      <c r="F64" s="163"/>
      <c r="G64" s="163"/>
      <c r="H64" s="163"/>
      <c r="I64" s="163"/>
      <c r="J64" s="167"/>
      <c r="K64" s="2"/>
    </row>
    <row r="65" spans="1:20" s="4" customFormat="1" ht="30" customHeight="1" x14ac:dyDescent="0.25">
      <c r="A65" s="164"/>
      <c r="B65" s="165"/>
      <c r="C65" s="166"/>
      <c r="D65" s="166"/>
      <c r="E65" s="166"/>
      <c r="F65" s="163"/>
      <c r="G65" s="163"/>
      <c r="H65" s="163"/>
      <c r="I65" s="163"/>
      <c r="J65" s="175"/>
      <c r="K65" s="11"/>
      <c r="L65" s="11"/>
    </row>
    <row r="66" spans="1:20" s="4" customFormat="1" ht="20.25" customHeight="1" x14ac:dyDescent="0.25">
      <c r="A66" s="309"/>
      <c r="B66" s="310"/>
      <c r="C66" s="310"/>
      <c r="D66" s="310"/>
      <c r="E66" s="310"/>
      <c r="F66" s="310"/>
      <c r="G66" s="310"/>
      <c r="H66" s="310"/>
      <c r="I66" s="310"/>
      <c r="J66" s="175"/>
      <c r="K66" s="11"/>
      <c r="L66" s="11"/>
    </row>
    <row r="67" spans="1:20" s="5" customFormat="1" ht="15.75" thickBot="1" x14ac:dyDescent="0.3">
      <c r="A67" s="350"/>
      <c r="B67" s="351"/>
      <c r="C67" s="351"/>
      <c r="D67" s="351"/>
      <c r="E67" s="351"/>
      <c r="F67" s="351"/>
      <c r="G67" s="351"/>
      <c r="H67" s="351"/>
      <c r="I67" s="351"/>
      <c r="J67" s="174"/>
      <c r="K67"/>
      <c r="L67"/>
    </row>
    <row r="68" spans="1:20" s="5" customFormat="1" ht="15.75" thickBot="1" x14ac:dyDescent="0.3">
      <c r="A68"/>
      <c r="B68" s="46"/>
      <c r="F68"/>
      <c r="G68"/>
      <c r="H68"/>
      <c r="I68"/>
      <c r="J68"/>
      <c r="K68"/>
      <c r="L68"/>
    </row>
    <row r="69" spans="1:20" s="127" customFormat="1" x14ac:dyDescent="0.25">
      <c r="A69" s="294" t="s">
        <v>472</v>
      </c>
      <c r="B69" s="295"/>
      <c r="C69" s="295"/>
      <c r="D69" s="295"/>
      <c r="E69" s="295"/>
      <c r="F69" s="295"/>
      <c r="G69" s="295"/>
      <c r="H69" s="295"/>
      <c r="I69" s="295"/>
      <c r="J69" s="296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s="127" customFormat="1" ht="17.25" customHeight="1" x14ac:dyDescent="0.25">
      <c r="A70" s="276" t="s">
        <v>463</v>
      </c>
      <c r="B70" s="277"/>
      <c r="C70" s="277"/>
      <c r="D70" s="277"/>
      <c r="E70" s="277"/>
      <c r="F70" s="277"/>
      <c r="G70" s="277"/>
      <c r="H70" s="277"/>
      <c r="I70" s="277"/>
      <c r="J70" s="278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s="127" customFormat="1" ht="36" customHeight="1" x14ac:dyDescent="0.25">
      <c r="A71" s="297" t="s">
        <v>460</v>
      </c>
      <c r="B71" s="298"/>
      <c r="C71" s="331" t="s">
        <v>478</v>
      </c>
      <c r="D71" s="331"/>
      <c r="E71" s="300" t="s">
        <v>476</v>
      </c>
      <c r="F71" s="300"/>
      <c r="G71" s="300" t="s">
        <v>475</v>
      </c>
      <c r="H71" s="300"/>
      <c r="I71" s="345" t="s">
        <v>512</v>
      </c>
      <c r="J71" s="346"/>
      <c r="K71" s="2"/>
      <c r="L71" s="2"/>
      <c r="M71" s="2"/>
      <c r="N71" s="2"/>
      <c r="O71" s="2"/>
      <c r="P71" s="2"/>
      <c r="Q71" s="2"/>
      <c r="R71" s="2"/>
    </row>
    <row r="72" spans="1:20" s="127" customFormat="1" ht="15.75" customHeight="1" x14ac:dyDescent="0.25">
      <c r="A72" s="285" t="s">
        <v>450</v>
      </c>
      <c r="B72" s="286"/>
      <c r="C72" s="287" t="s">
        <v>462</v>
      </c>
      <c r="D72" s="287"/>
      <c r="E72" s="287" t="s">
        <v>458</v>
      </c>
      <c r="F72" s="287"/>
      <c r="G72" s="287" t="s">
        <v>458</v>
      </c>
      <c r="H72" s="287"/>
      <c r="I72" s="347" t="s">
        <v>473</v>
      </c>
      <c r="J72" s="348"/>
      <c r="K72" s="2"/>
      <c r="L72" s="2"/>
      <c r="M72" s="2"/>
      <c r="N72" s="2"/>
      <c r="O72" s="2"/>
      <c r="P72" s="2"/>
      <c r="Q72" s="2"/>
      <c r="R72" s="2"/>
    </row>
    <row r="73" spans="1:20" s="127" customFormat="1" ht="15.75" customHeight="1" x14ac:dyDescent="0.25">
      <c r="A73" s="285" t="s">
        <v>451</v>
      </c>
      <c r="B73" s="286"/>
      <c r="C73" s="287" t="s">
        <v>459</v>
      </c>
      <c r="D73" s="287"/>
      <c r="E73" s="287" t="s">
        <v>461</v>
      </c>
      <c r="F73" s="287"/>
      <c r="G73" s="287" t="s">
        <v>461</v>
      </c>
      <c r="H73" s="287"/>
      <c r="I73" s="287" t="s">
        <v>474</v>
      </c>
      <c r="J73" s="349"/>
      <c r="K73" s="2"/>
      <c r="L73" s="2"/>
      <c r="M73" s="2"/>
      <c r="N73" s="2"/>
      <c r="O73" s="2"/>
      <c r="P73" s="2"/>
      <c r="Q73" s="2"/>
      <c r="R73" s="2"/>
    </row>
    <row r="74" spans="1:20" s="5" customFormat="1" x14ac:dyDescent="0.25">
      <c r="A74" s="309"/>
      <c r="B74" s="310"/>
      <c r="C74" s="310"/>
      <c r="D74" s="310"/>
      <c r="E74" s="310"/>
      <c r="F74" s="310"/>
      <c r="G74" s="310"/>
      <c r="H74" s="310"/>
      <c r="I74" s="310"/>
      <c r="J74" s="173"/>
      <c r="K74"/>
      <c r="L74"/>
    </row>
    <row r="75" spans="1:20" s="5" customFormat="1" x14ac:dyDescent="0.25">
      <c r="A75" s="164"/>
      <c r="B75" s="165"/>
      <c r="C75" s="166"/>
      <c r="D75" s="166"/>
      <c r="E75" s="166"/>
      <c r="F75" s="163"/>
      <c r="G75" s="163"/>
      <c r="H75" s="163"/>
      <c r="I75" s="163"/>
      <c r="J75" s="173"/>
      <c r="K75"/>
      <c r="L75"/>
    </row>
    <row r="76" spans="1:20" s="5" customFormat="1" x14ac:dyDescent="0.25">
      <c r="A76" s="164"/>
      <c r="B76" s="165"/>
      <c r="C76" s="166"/>
      <c r="D76" s="166"/>
      <c r="E76" s="166"/>
      <c r="F76" s="163"/>
      <c r="G76" s="163"/>
      <c r="H76" s="163"/>
      <c r="I76" s="163"/>
      <c r="J76" s="173"/>
      <c r="K76"/>
      <c r="L76"/>
    </row>
    <row r="77" spans="1:20" s="5" customFormat="1" x14ac:dyDescent="0.25">
      <c r="A77" s="164"/>
      <c r="B77" s="163"/>
      <c r="C77" s="166"/>
      <c r="D77" s="166"/>
      <c r="E77" s="166"/>
      <c r="F77" s="163"/>
      <c r="G77" s="163"/>
      <c r="H77" s="163"/>
      <c r="I77" s="163"/>
      <c r="J77" s="173"/>
      <c r="K77"/>
      <c r="L77"/>
    </row>
    <row r="78" spans="1:20" x14ac:dyDescent="0.25">
      <c r="A78" s="164"/>
      <c r="B78" s="163"/>
      <c r="C78" s="166"/>
      <c r="D78" s="166"/>
      <c r="E78" s="166"/>
      <c r="F78" s="163"/>
      <c r="G78" s="163"/>
      <c r="H78" s="163"/>
      <c r="I78" s="163"/>
      <c r="J78" s="173"/>
    </row>
    <row r="79" spans="1:20" x14ac:dyDescent="0.25">
      <c r="A79" s="309"/>
      <c r="B79" s="310"/>
      <c r="C79" s="310"/>
      <c r="D79" s="310"/>
      <c r="E79" s="310"/>
      <c r="F79" s="310"/>
      <c r="G79" s="310"/>
      <c r="H79" s="310"/>
      <c r="I79" s="310"/>
      <c r="J79" s="173"/>
    </row>
    <row r="80" spans="1:20" x14ac:dyDescent="0.25">
      <c r="A80" s="164"/>
      <c r="B80" s="163"/>
      <c r="C80" s="166"/>
      <c r="D80" s="166"/>
      <c r="E80" s="166"/>
      <c r="F80" s="163"/>
      <c r="G80" s="163"/>
      <c r="H80" s="163"/>
      <c r="I80" s="163"/>
      <c r="J80" s="173"/>
    </row>
    <row r="81" spans="1:20" ht="15.75" thickBot="1" x14ac:dyDescent="0.3">
      <c r="A81" s="168"/>
      <c r="B81" s="171"/>
      <c r="C81" s="170"/>
      <c r="D81" s="170"/>
      <c r="E81" s="170"/>
      <c r="F81" s="171"/>
      <c r="G81" s="171"/>
      <c r="H81" s="171"/>
      <c r="I81" s="171"/>
      <c r="J81" s="174"/>
    </row>
    <row r="82" spans="1:20" ht="15.75" thickBot="1" x14ac:dyDescent="0.3"/>
    <row r="83" spans="1:20" s="127" customFormat="1" x14ac:dyDescent="0.25">
      <c r="A83" s="294" t="s">
        <v>500</v>
      </c>
      <c r="B83" s="295"/>
      <c r="C83" s="295"/>
      <c r="D83" s="295"/>
      <c r="E83" s="295"/>
      <c r="F83" s="295"/>
      <c r="G83" s="295"/>
      <c r="H83" s="295"/>
      <c r="I83" s="295"/>
      <c r="J83" s="296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20" customFormat="1" ht="36" customHeight="1" x14ac:dyDescent="0.25">
      <c r="A84" s="297" t="s">
        <v>460</v>
      </c>
      <c r="B84" s="298"/>
      <c r="C84" s="299" t="s">
        <v>508</v>
      </c>
      <c r="D84" s="299"/>
      <c r="E84" s="300" t="s">
        <v>509</v>
      </c>
      <c r="F84" s="301"/>
      <c r="G84" s="302"/>
      <c r="H84" s="303"/>
      <c r="I84" s="304"/>
      <c r="J84" s="305"/>
      <c r="K84" s="180"/>
      <c r="L84" s="180"/>
      <c r="M84" s="180"/>
      <c r="N84" s="180"/>
      <c r="O84" s="180"/>
      <c r="P84" s="180"/>
      <c r="Q84" s="180"/>
      <c r="R84" s="180"/>
    </row>
    <row r="85" spans="1:20" s="127" customFormat="1" ht="15.75" customHeight="1" x14ac:dyDescent="0.25">
      <c r="A85" s="285" t="s">
        <v>450</v>
      </c>
      <c r="B85" s="286"/>
      <c r="C85" s="287" t="s">
        <v>458</v>
      </c>
      <c r="D85" s="287"/>
      <c r="E85" s="287" t="s">
        <v>458</v>
      </c>
      <c r="F85" s="288"/>
      <c r="G85" s="289"/>
      <c r="H85" s="290"/>
      <c r="I85" s="291"/>
      <c r="J85" s="292"/>
      <c r="K85" s="2"/>
      <c r="L85" s="2"/>
      <c r="M85" s="2"/>
      <c r="N85" s="2"/>
      <c r="O85" s="2"/>
      <c r="P85" s="2"/>
      <c r="Q85" s="2"/>
      <c r="R85" s="2"/>
    </row>
    <row r="86" spans="1:20" s="127" customFormat="1" ht="15.75" customHeight="1" x14ac:dyDescent="0.25">
      <c r="A86" s="285" t="s">
        <v>451</v>
      </c>
      <c r="B86" s="286"/>
      <c r="C86" s="287" t="s">
        <v>461</v>
      </c>
      <c r="D86" s="287"/>
      <c r="E86" s="287" t="s">
        <v>461</v>
      </c>
      <c r="F86" s="288"/>
      <c r="G86" s="289"/>
      <c r="H86" s="290"/>
      <c r="I86" s="290"/>
      <c r="J86" s="293"/>
      <c r="K86" s="2"/>
      <c r="L86" s="2"/>
      <c r="M86" s="2"/>
      <c r="N86" s="2"/>
      <c r="O86" s="2"/>
      <c r="P86" s="2"/>
      <c r="Q86" s="2"/>
      <c r="R86" s="2"/>
    </row>
    <row r="87" spans="1:20" x14ac:dyDescent="0.25">
      <c r="A87" s="164"/>
      <c r="B87" s="163"/>
      <c r="C87" s="166"/>
      <c r="D87" s="166"/>
      <c r="E87" s="166"/>
      <c r="F87" s="163"/>
      <c r="G87" s="163"/>
      <c r="H87" s="163"/>
      <c r="I87" s="163"/>
      <c r="J87" s="173"/>
    </row>
    <row r="88" spans="1:20" x14ac:dyDescent="0.25">
      <c r="A88" s="164"/>
      <c r="B88" s="163"/>
      <c r="C88" s="166"/>
      <c r="D88" s="166"/>
      <c r="E88" s="166"/>
      <c r="F88" s="163"/>
      <c r="G88" s="163"/>
      <c r="H88" s="163"/>
      <c r="I88" s="163"/>
      <c r="J88" s="173"/>
    </row>
    <row r="89" spans="1:20" x14ac:dyDescent="0.25">
      <c r="A89" s="164"/>
      <c r="B89" s="163"/>
      <c r="C89" s="166"/>
      <c r="D89" s="166"/>
      <c r="E89" s="166"/>
      <c r="F89" s="163"/>
      <c r="G89" s="163"/>
      <c r="H89" s="163"/>
      <c r="I89" s="163"/>
      <c r="J89" s="173"/>
    </row>
    <row r="90" spans="1:20" x14ac:dyDescent="0.25">
      <c r="A90" s="164"/>
      <c r="B90" s="163"/>
      <c r="C90" s="166"/>
      <c r="D90" s="166"/>
      <c r="E90" s="166"/>
      <c r="F90" s="163"/>
      <c r="G90" s="163"/>
      <c r="H90" s="163"/>
      <c r="I90" s="163"/>
      <c r="J90" s="173"/>
    </row>
    <row r="91" spans="1:20" x14ac:dyDescent="0.25">
      <c r="A91" s="164"/>
      <c r="B91" s="163"/>
      <c r="C91" s="166"/>
      <c r="D91" s="166"/>
      <c r="E91" s="166"/>
      <c r="F91" s="163"/>
      <c r="G91" s="163"/>
      <c r="H91" s="163"/>
      <c r="I91" s="163"/>
      <c r="J91" s="173"/>
    </row>
    <row r="92" spans="1:20" x14ac:dyDescent="0.25">
      <c r="A92" s="164"/>
      <c r="B92" s="163"/>
      <c r="C92" s="166"/>
      <c r="D92" s="166"/>
      <c r="E92" s="166"/>
      <c r="F92" s="163"/>
      <c r="G92" s="163"/>
      <c r="H92" s="163"/>
      <c r="I92" s="163"/>
      <c r="J92" s="173"/>
    </row>
    <row r="93" spans="1:20" x14ac:dyDescent="0.25">
      <c r="A93" s="164"/>
      <c r="B93" s="163"/>
      <c r="C93" s="166"/>
      <c r="D93" s="166"/>
      <c r="E93" s="166"/>
      <c r="F93" s="163"/>
      <c r="G93" s="163"/>
      <c r="H93" s="163"/>
      <c r="I93" s="163"/>
      <c r="J93" s="173"/>
    </row>
    <row r="94" spans="1:20" ht="15.75" thickBot="1" x14ac:dyDescent="0.3">
      <c r="A94" s="168"/>
      <c r="B94" s="171"/>
      <c r="C94" s="170"/>
      <c r="D94" s="170"/>
      <c r="E94" s="170"/>
      <c r="F94" s="171"/>
      <c r="G94" s="171"/>
      <c r="H94" s="171"/>
      <c r="I94" s="171"/>
      <c r="J94" s="174"/>
    </row>
    <row r="95" spans="1:20" ht="15.75" thickBot="1" x14ac:dyDescent="0.3"/>
    <row r="96" spans="1:20" s="127" customFormat="1" x14ac:dyDescent="0.25">
      <c r="A96" s="294" t="s">
        <v>505</v>
      </c>
      <c r="B96" s="295"/>
      <c r="C96" s="295"/>
      <c r="D96" s="295"/>
      <c r="E96" s="295"/>
      <c r="F96" s="295"/>
      <c r="G96" s="295"/>
      <c r="H96" s="295"/>
      <c r="I96" s="295"/>
      <c r="J96" s="296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s="20" customFormat="1" ht="36" customHeight="1" x14ac:dyDescent="0.25">
      <c r="A97" s="297" t="s">
        <v>460</v>
      </c>
      <c r="B97" s="298"/>
      <c r="C97" s="299" t="s">
        <v>507</v>
      </c>
      <c r="D97" s="299"/>
      <c r="E97" s="300" t="s">
        <v>510</v>
      </c>
      <c r="F97" s="301"/>
      <c r="G97" s="302"/>
      <c r="H97" s="303"/>
      <c r="I97" s="304"/>
      <c r="J97" s="305"/>
      <c r="K97" s="180"/>
      <c r="L97" s="180"/>
      <c r="M97" s="180"/>
      <c r="N97" s="180"/>
      <c r="O97" s="180"/>
      <c r="P97" s="180"/>
      <c r="Q97" s="180"/>
      <c r="R97" s="180"/>
    </row>
    <row r="98" spans="1:20" s="127" customFormat="1" ht="15.75" customHeight="1" x14ac:dyDescent="0.25">
      <c r="A98" s="285" t="s">
        <v>450</v>
      </c>
      <c r="B98" s="286"/>
      <c r="C98" s="287" t="s">
        <v>462</v>
      </c>
      <c r="D98" s="287"/>
      <c r="E98" s="287" t="s">
        <v>458</v>
      </c>
      <c r="F98" s="288"/>
      <c r="G98" s="289"/>
      <c r="H98" s="290"/>
      <c r="I98" s="291"/>
      <c r="J98" s="292"/>
      <c r="K98" s="2"/>
      <c r="L98" s="2"/>
      <c r="M98" s="2"/>
      <c r="N98" s="2"/>
      <c r="O98" s="2"/>
      <c r="P98" s="2"/>
      <c r="Q98" s="2"/>
      <c r="R98" s="2"/>
    </row>
    <row r="99" spans="1:20" s="127" customFormat="1" ht="15.75" customHeight="1" x14ac:dyDescent="0.25">
      <c r="A99" s="285" t="s">
        <v>451</v>
      </c>
      <c r="B99" s="286"/>
      <c r="C99" s="287" t="s">
        <v>459</v>
      </c>
      <c r="D99" s="287"/>
      <c r="E99" s="287" t="s">
        <v>461</v>
      </c>
      <c r="F99" s="288"/>
      <c r="G99" s="289"/>
      <c r="H99" s="290"/>
      <c r="I99" s="290"/>
      <c r="J99" s="293"/>
      <c r="K99" s="2"/>
      <c r="L99" s="2"/>
      <c r="M99" s="2"/>
      <c r="N99" s="2"/>
      <c r="O99" s="2"/>
      <c r="P99" s="2"/>
      <c r="Q99" s="2"/>
      <c r="R99" s="2"/>
    </row>
    <row r="100" spans="1:20" ht="15.75" thickBot="1" x14ac:dyDescent="0.3">
      <c r="A100" s="168"/>
      <c r="B100" s="171"/>
      <c r="C100" s="170"/>
      <c r="D100" s="170"/>
      <c r="E100" s="170"/>
      <c r="F100" s="171"/>
      <c r="G100" s="171"/>
      <c r="H100" s="171"/>
      <c r="I100" s="171"/>
      <c r="J100" s="174"/>
    </row>
    <row r="101" spans="1:20" ht="15.75" thickBot="1" x14ac:dyDescent="0.3">
      <c r="A101" s="163"/>
      <c r="B101" s="163"/>
      <c r="C101" s="166"/>
      <c r="D101" s="166"/>
      <c r="E101" s="166"/>
      <c r="F101" s="163"/>
      <c r="G101" s="163"/>
      <c r="H101" s="163"/>
      <c r="I101" s="163"/>
      <c r="J101" s="163"/>
    </row>
    <row r="102" spans="1:20" s="127" customFormat="1" x14ac:dyDescent="0.25">
      <c r="A102" s="294" t="s">
        <v>506</v>
      </c>
      <c r="B102" s="295"/>
      <c r="C102" s="295"/>
      <c r="D102" s="295"/>
      <c r="E102" s="295"/>
      <c r="F102" s="295"/>
      <c r="G102" s="295"/>
      <c r="H102" s="295"/>
      <c r="I102" s="295"/>
      <c r="J102" s="296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s="20" customFormat="1" ht="36" customHeight="1" x14ac:dyDescent="0.25">
      <c r="A103" s="297" t="s">
        <v>460</v>
      </c>
      <c r="B103" s="298"/>
      <c r="C103" s="299" t="s">
        <v>511</v>
      </c>
      <c r="D103" s="299"/>
      <c r="E103" s="300" t="s">
        <v>510</v>
      </c>
      <c r="F103" s="301"/>
      <c r="G103" s="302"/>
      <c r="H103" s="303"/>
      <c r="I103" s="304"/>
      <c r="J103" s="305"/>
      <c r="K103" s="180"/>
      <c r="L103" s="180"/>
      <c r="M103" s="180"/>
      <c r="N103" s="180"/>
      <c r="O103" s="180"/>
      <c r="P103" s="180"/>
      <c r="Q103" s="180"/>
      <c r="R103" s="180"/>
    </row>
    <row r="104" spans="1:20" s="127" customFormat="1" ht="15.75" customHeight="1" x14ac:dyDescent="0.25">
      <c r="A104" s="285" t="s">
        <v>450</v>
      </c>
      <c r="B104" s="286"/>
      <c r="C104" s="287" t="s">
        <v>458</v>
      </c>
      <c r="D104" s="287"/>
      <c r="E104" s="287" t="s">
        <v>458</v>
      </c>
      <c r="F104" s="288"/>
      <c r="G104" s="289"/>
      <c r="H104" s="290"/>
      <c r="I104" s="291"/>
      <c r="J104" s="292"/>
      <c r="K104" s="2"/>
      <c r="L104" s="2"/>
      <c r="M104" s="2"/>
      <c r="N104" s="2"/>
      <c r="O104" s="2"/>
      <c r="P104" s="2"/>
      <c r="Q104" s="2"/>
      <c r="R104" s="2"/>
    </row>
    <row r="105" spans="1:20" s="127" customFormat="1" ht="15.75" customHeight="1" x14ac:dyDescent="0.25">
      <c r="A105" s="285" t="s">
        <v>451</v>
      </c>
      <c r="B105" s="286"/>
      <c r="C105" s="287" t="s">
        <v>459</v>
      </c>
      <c r="D105" s="287"/>
      <c r="E105" s="287" t="s">
        <v>461</v>
      </c>
      <c r="F105" s="288"/>
      <c r="G105" s="289"/>
      <c r="H105" s="290"/>
      <c r="I105" s="290"/>
      <c r="J105" s="293"/>
      <c r="K105" s="2"/>
      <c r="L105" s="2"/>
      <c r="M105" s="2"/>
      <c r="N105" s="2"/>
      <c r="O105" s="2"/>
      <c r="P105" s="2"/>
      <c r="Q105" s="2"/>
      <c r="R105" s="2"/>
    </row>
    <row r="106" spans="1:20" ht="15.75" thickBot="1" x14ac:dyDescent="0.3">
      <c r="A106" s="168"/>
      <c r="B106" s="171"/>
      <c r="C106" s="170"/>
      <c r="D106" s="170"/>
      <c r="E106" s="170"/>
      <c r="F106" s="171"/>
      <c r="G106" s="171"/>
      <c r="H106" s="171"/>
      <c r="I106" s="171"/>
      <c r="J106" s="174"/>
    </row>
  </sheetData>
  <mergeCells count="172">
    <mergeCell ref="A85:B85"/>
    <mergeCell ref="C85:D85"/>
    <mergeCell ref="E85:F85"/>
    <mergeCell ref="G85:H85"/>
    <mergeCell ref="I85:J85"/>
    <mergeCell ref="A86:B86"/>
    <mergeCell ref="C86:D86"/>
    <mergeCell ref="E86:F86"/>
    <mergeCell ref="G86:H86"/>
    <mergeCell ref="I86:J86"/>
    <mergeCell ref="A83:J83"/>
    <mergeCell ref="A84:B84"/>
    <mergeCell ref="C84:D84"/>
    <mergeCell ref="E84:F84"/>
    <mergeCell ref="G84:H84"/>
    <mergeCell ref="I84:J84"/>
    <mergeCell ref="A74:I74"/>
    <mergeCell ref="I59:J59"/>
    <mergeCell ref="I60:J60"/>
    <mergeCell ref="A60:B60"/>
    <mergeCell ref="C60:D60"/>
    <mergeCell ref="E60:F60"/>
    <mergeCell ref="G60:H60"/>
    <mergeCell ref="A66:I66"/>
    <mergeCell ref="A67:I67"/>
    <mergeCell ref="A61:I61"/>
    <mergeCell ref="A79:I79"/>
    <mergeCell ref="A69:J69"/>
    <mergeCell ref="A70:J70"/>
    <mergeCell ref="A71:B71"/>
    <mergeCell ref="C71:D71"/>
    <mergeCell ref="E71:F71"/>
    <mergeCell ref="G71:H71"/>
    <mergeCell ref="A59:B59"/>
    <mergeCell ref="C59:D59"/>
    <mergeCell ref="E59:F59"/>
    <mergeCell ref="G59:H59"/>
    <mergeCell ref="I71:J71"/>
    <mergeCell ref="I72:J72"/>
    <mergeCell ref="I73:J73"/>
    <mergeCell ref="A72:B72"/>
    <mergeCell ref="C72:D72"/>
    <mergeCell ref="E72:F72"/>
    <mergeCell ref="G72:H72"/>
    <mergeCell ref="A73:B73"/>
    <mergeCell ref="C73:D73"/>
    <mergeCell ref="E73:F73"/>
    <mergeCell ref="G73:H73"/>
    <mergeCell ref="A56:J56"/>
    <mergeCell ref="A57:J57"/>
    <mergeCell ref="A58:B58"/>
    <mergeCell ref="C58:D58"/>
    <mergeCell ref="E58:F58"/>
    <mergeCell ref="G58:H58"/>
    <mergeCell ref="I58:J58"/>
    <mergeCell ref="E53:F53"/>
    <mergeCell ref="G53:H53"/>
    <mergeCell ref="A54:B54"/>
    <mergeCell ref="C54:D54"/>
    <mergeCell ref="E54:F54"/>
    <mergeCell ref="G54:H54"/>
    <mergeCell ref="I53:J53"/>
    <mergeCell ref="I54:J54"/>
    <mergeCell ref="A19:J19"/>
    <mergeCell ref="A38:J38"/>
    <mergeCell ref="A44:J44"/>
    <mergeCell ref="A31:J31"/>
    <mergeCell ref="A50:J50"/>
    <mergeCell ref="A51:J51"/>
    <mergeCell ref="A52:B52"/>
    <mergeCell ref="A46:B46"/>
    <mergeCell ref="C46:D46"/>
    <mergeCell ref="E46:F46"/>
    <mergeCell ref="G46:H46"/>
    <mergeCell ref="I46:J46"/>
    <mergeCell ref="A47:B47"/>
    <mergeCell ref="C47:D47"/>
    <mergeCell ref="E47:F47"/>
    <mergeCell ref="G47:H47"/>
    <mergeCell ref="I47:J47"/>
    <mergeCell ref="A43:J43"/>
    <mergeCell ref="A45:B45"/>
    <mergeCell ref="C45:D45"/>
    <mergeCell ref="E45:F45"/>
    <mergeCell ref="G45:H45"/>
    <mergeCell ref="I45:J45"/>
    <mergeCell ref="C52:D52"/>
    <mergeCell ref="E52:F52"/>
    <mergeCell ref="A41:B41"/>
    <mergeCell ref="C41:D41"/>
    <mergeCell ref="E41:F41"/>
    <mergeCell ref="G41:H41"/>
    <mergeCell ref="I41:J41"/>
    <mergeCell ref="G52:H52"/>
    <mergeCell ref="A53:B53"/>
    <mergeCell ref="C53:D53"/>
    <mergeCell ref="I52:J52"/>
    <mergeCell ref="G39:H39"/>
    <mergeCell ref="I39:J39"/>
    <mergeCell ref="A40:B40"/>
    <mergeCell ref="C40:D40"/>
    <mergeCell ref="E40:F40"/>
    <mergeCell ref="G40:H40"/>
    <mergeCell ref="I40:J40"/>
    <mergeCell ref="I20:J20"/>
    <mergeCell ref="I21:J21"/>
    <mergeCell ref="I22:J22"/>
    <mergeCell ref="A30:J30"/>
    <mergeCell ref="G32:H32"/>
    <mergeCell ref="A26:I26"/>
    <mergeCell ref="A20:B20"/>
    <mergeCell ref="C20:D20"/>
    <mergeCell ref="E20:F20"/>
    <mergeCell ref="G20:H20"/>
    <mergeCell ref="A21:B21"/>
    <mergeCell ref="A22:B22"/>
    <mergeCell ref="C21:D21"/>
    <mergeCell ref="A1:I1"/>
    <mergeCell ref="A39:B39"/>
    <mergeCell ref="C39:D39"/>
    <mergeCell ref="E39:F39"/>
    <mergeCell ref="A25:I25"/>
    <mergeCell ref="E21:F21"/>
    <mergeCell ref="G21:H21"/>
    <mergeCell ref="C22:D22"/>
    <mergeCell ref="A96:J96"/>
    <mergeCell ref="A18:J18"/>
    <mergeCell ref="A37:J37"/>
    <mergeCell ref="A33:B33"/>
    <mergeCell ref="C33:D33"/>
    <mergeCell ref="E33:F33"/>
    <mergeCell ref="G33:H33"/>
    <mergeCell ref="A34:B34"/>
    <mergeCell ref="C34:D34"/>
    <mergeCell ref="E34:F34"/>
    <mergeCell ref="G34:H34"/>
    <mergeCell ref="E22:F22"/>
    <mergeCell ref="G22:H22"/>
    <mergeCell ref="A32:B32"/>
    <mergeCell ref="C32:D32"/>
    <mergeCell ref="E32:F32"/>
    <mergeCell ref="A97:B97"/>
    <mergeCell ref="C97:D97"/>
    <mergeCell ref="E97:F97"/>
    <mergeCell ref="G97:H97"/>
    <mergeCell ref="I97:J97"/>
    <mergeCell ref="A98:B98"/>
    <mergeCell ref="C98:D98"/>
    <mergeCell ref="E98:F98"/>
    <mergeCell ref="G98:H98"/>
    <mergeCell ref="I98:J98"/>
    <mergeCell ref="A99:B99"/>
    <mergeCell ref="C99:D99"/>
    <mergeCell ref="E99:F99"/>
    <mergeCell ref="G99:H99"/>
    <mergeCell ref="I99:J99"/>
    <mergeCell ref="A102:J102"/>
    <mergeCell ref="A103:B103"/>
    <mergeCell ref="C103:D103"/>
    <mergeCell ref="E103:F103"/>
    <mergeCell ref="G103:H103"/>
    <mergeCell ref="I103:J103"/>
    <mergeCell ref="A104:B104"/>
    <mergeCell ref="C104:D104"/>
    <mergeCell ref="E104:F104"/>
    <mergeCell ref="G104:H104"/>
    <mergeCell ref="I104:J104"/>
    <mergeCell ref="A105:B105"/>
    <mergeCell ref="C105:D105"/>
    <mergeCell ref="E105:F105"/>
    <mergeCell ref="G105:H105"/>
    <mergeCell ref="I105:J105"/>
  </mergeCells>
  <pageMargins left="0" right="0" top="0" bottom="0" header="0" footer="0"/>
  <pageSetup paperSize="9" orientation="portrait" r:id="rId1"/>
  <headerFooter>
    <oddFooter>Страница  &amp;P из &amp;N</oddFooter>
  </headerFooter>
  <rowBreaks count="2" manualBreakCount="2">
    <brk id="35" max="9" man="1"/>
    <brk id="68" max="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L269"/>
  <sheetViews>
    <sheetView zoomScale="80" zoomScaleNormal="8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G3" sqref="G3"/>
    </sheetView>
  </sheetViews>
  <sheetFormatPr defaultColWidth="9.140625" defaultRowHeight="15" x14ac:dyDescent="0.25"/>
  <cols>
    <col min="1" max="1" width="24.7109375" style="152" customWidth="1"/>
    <col min="2" max="2" width="57.28515625" style="151" customWidth="1"/>
    <col min="3" max="3" width="15.7109375" style="152" customWidth="1"/>
    <col min="4" max="4" width="10.140625" style="152" customWidth="1"/>
    <col min="5" max="5" width="11.28515625" style="152" customWidth="1"/>
    <col min="6" max="6" width="12.5703125" style="144" customWidth="1"/>
    <col min="7" max="7" width="11.5703125" style="150" customWidth="1"/>
    <col min="8" max="8" width="1.5703125" style="151" customWidth="1"/>
    <col min="9" max="9" width="22.140625" style="150" customWidth="1"/>
    <col min="10" max="10" width="29.140625" style="150" customWidth="1"/>
    <col min="11" max="11" width="15" style="150" customWidth="1"/>
    <col min="12" max="12" width="4.85546875" style="150" customWidth="1"/>
    <col min="13" max="13" width="7.85546875" style="150" customWidth="1"/>
    <col min="14" max="14" width="3" style="150" customWidth="1"/>
    <col min="15" max="15" width="23.140625" style="150" customWidth="1"/>
    <col min="16" max="16" width="32.42578125" style="150" customWidth="1"/>
    <col min="17" max="17" width="12.85546875" style="150" customWidth="1"/>
    <col min="18" max="18" width="4.85546875" style="150" customWidth="1"/>
    <col min="19" max="19" width="7.85546875" style="150" customWidth="1"/>
    <col min="20" max="20" width="2.42578125" style="150" customWidth="1"/>
    <col min="21" max="21" width="25.28515625" style="150" customWidth="1"/>
    <col min="22" max="22" width="45.5703125" style="150" customWidth="1"/>
    <col min="23" max="23" width="13.28515625" style="150" customWidth="1"/>
    <col min="24" max="24" width="4.85546875" style="150" customWidth="1"/>
    <col min="25" max="25" width="7.85546875" style="150" customWidth="1"/>
    <col min="26" max="26" width="2.140625" style="150" customWidth="1"/>
    <col min="27" max="27" width="23.7109375" style="150" customWidth="1"/>
    <col min="28" max="28" width="43.5703125" style="150" customWidth="1"/>
    <col min="29" max="29" width="13.28515625" style="150" customWidth="1"/>
    <col min="30" max="30" width="4.85546875" style="150" customWidth="1"/>
    <col min="31" max="31" width="8.140625" style="150" customWidth="1"/>
    <col min="32" max="32" width="3.5703125" style="150" customWidth="1"/>
    <col min="33" max="33" width="21.5703125" style="150" customWidth="1"/>
    <col min="34" max="34" width="29.28515625" style="150" customWidth="1"/>
    <col min="35" max="35" width="13.28515625" style="150" customWidth="1"/>
    <col min="36" max="36" width="4.85546875" style="150" customWidth="1"/>
    <col min="37" max="37" width="8.140625" style="150" customWidth="1"/>
    <col min="38" max="38" width="3" style="150" customWidth="1"/>
    <col min="39" max="39" width="27.85546875" style="150" customWidth="1"/>
    <col min="40" max="40" width="37.85546875" style="150" customWidth="1"/>
    <col min="41" max="41" width="13.28515625" style="150" customWidth="1"/>
    <col min="42" max="42" width="4.85546875" style="150" customWidth="1"/>
    <col min="43" max="43" width="8.140625" style="150" customWidth="1"/>
    <col min="44" max="44" width="3.5703125" style="150" customWidth="1"/>
    <col min="45" max="45" width="18.5703125" style="150" customWidth="1"/>
    <col min="46" max="46" width="29.28515625" style="150" customWidth="1"/>
    <col min="47" max="47" width="13.28515625" style="150" customWidth="1"/>
    <col min="48" max="48" width="4.85546875" style="150" customWidth="1"/>
    <col min="49" max="49" width="8.140625" style="150" customWidth="1"/>
    <col min="50" max="50" width="2.140625" style="150" customWidth="1"/>
    <col min="51" max="55" width="9.140625" style="150"/>
    <col min="56" max="56" width="2.140625" style="150" customWidth="1"/>
    <col min="57" max="57" width="16.140625" style="150" customWidth="1"/>
    <col min="58" max="58" width="25.42578125" style="150" customWidth="1"/>
    <col min="59" max="78" width="9.140625" style="150"/>
    <col min="79" max="84" width="9.140625" style="191"/>
    <col min="85" max="16384" width="9.140625" style="151"/>
  </cols>
  <sheetData>
    <row r="1" spans="1:84" s="190" customFormat="1" ht="24.75" customHeight="1" thickBot="1" x14ac:dyDescent="0.3">
      <c r="A1" s="356" t="s">
        <v>13</v>
      </c>
      <c r="B1" s="356"/>
      <c r="C1" s="356"/>
      <c r="D1" s="356"/>
      <c r="E1" s="187"/>
      <c r="F1" s="94"/>
      <c r="G1" s="145"/>
      <c r="H1" s="25"/>
      <c r="I1" s="361" t="s">
        <v>12</v>
      </c>
      <c r="J1" s="361"/>
      <c r="K1" s="361"/>
      <c r="L1" s="361"/>
      <c r="M1" s="361"/>
      <c r="N1" s="61"/>
      <c r="O1" s="361" t="s">
        <v>12</v>
      </c>
      <c r="P1" s="361"/>
      <c r="Q1" s="361"/>
      <c r="R1" s="361"/>
      <c r="S1" s="361"/>
      <c r="T1" s="61"/>
      <c r="U1" s="361" t="s">
        <v>12</v>
      </c>
      <c r="V1" s="361"/>
      <c r="W1" s="361"/>
      <c r="X1" s="361"/>
      <c r="Y1" s="361"/>
      <c r="Z1" s="188"/>
      <c r="AA1" s="361" t="s">
        <v>12</v>
      </c>
      <c r="AB1" s="361"/>
      <c r="AC1" s="361"/>
      <c r="AD1" s="361"/>
      <c r="AE1" s="361"/>
      <c r="AF1" s="188"/>
      <c r="AG1" s="361" t="s">
        <v>12</v>
      </c>
      <c r="AH1" s="361"/>
      <c r="AI1" s="361"/>
      <c r="AJ1" s="361"/>
      <c r="AK1" s="361"/>
      <c r="AL1" s="188"/>
      <c r="AM1" s="361" t="s">
        <v>12</v>
      </c>
      <c r="AN1" s="361"/>
      <c r="AO1" s="361"/>
      <c r="AP1" s="361"/>
      <c r="AQ1" s="361"/>
      <c r="AR1" s="188"/>
      <c r="AS1" s="361" t="s">
        <v>12</v>
      </c>
      <c r="AT1" s="361"/>
      <c r="AU1" s="361"/>
      <c r="AV1" s="361"/>
      <c r="AW1" s="361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9"/>
      <c r="CB1" s="189"/>
      <c r="CC1" s="189"/>
      <c r="CD1" s="189"/>
      <c r="CE1" s="189"/>
      <c r="CF1" s="189"/>
    </row>
    <row r="2" spans="1:84" ht="15.75" thickBot="1" x14ac:dyDescent="0.3">
      <c r="A2" s="185"/>
      <c r="B2" s="31"/>
      <c r="C2" s="185"/>
      <c r="D2" s="185"/>
      <c r="E2" s="185"/>
      <c r="F2" s="95"/>
      <c r="G2" s="146" t="s">
        <v>10</v>
      </c>
    </row>
    <row r="3" spans="1:84" s="26" customFormat="1" ht="30" customHeight="1" thickBot="1" x14ac:dyDescent="0.3">
      <c r="A3" s="192" t="s">
        <v>0</v>
      </c>
      <c r="B3" s="193" t="s">
        <v>5</v>
      </c>
      <c r="C3" s="193" t="s">
        <v>314</v>
      </c>
      <c r="D3" s="194" t="s">
        <v>101</v>
      </c>
      <c r="E3" s="194" t="s">
        <v>11</v>
      </c>
      <c r="F3" s="96"/>
      <c r="G3" s="195">
        <v>0.9</v>
      </c>
      <c r="I3" s="196" t="s">
        <v>0</v>
      </c>
      <c r="J3" s="197" t="s">
        <v>5</v>
      </c>
      <c r="K3" s="197" t="s">
        <v>6</v>
      </c>
      <c r="L3" s="198" t="s">
        <v>8</v>
      </c>
      <c r="M3" s="199" t="s">
        <v>7</v>
      </c>
      <c r="N3" s="62"/>
      <c r="O3" s="196" t="s">
        <v>0</v>
      </c>
      <c r="P3" s="197" t="s">
        <v>5</v>
      </c>
      <c r="Q3" s="197" t="s">
        <v>6</v>
      </c>
      <c r="R3" s="198" t="s">
        <v>8</v>
      </c>
      <c r="S3" s="199" t="s">
        <v>7</v>
      </c>
      <c r="T3" s="62"/>
      <c r="U3" s="196" t="s">
        <v>0</v>
      </c>
      <c r="V3" s="197" t="s">
        <v>5</v>
      </c>
      <c r="W3" s="197" t="s">
        <v>6</v>
      </c>
      <c r="X3" s="198" t="s">
        <v>8</v>
      </c>
      <c r="Y3" s="199" t="s">
        <v>7</v>
      </c>
      <c r="Z3" s="62"/>
      <c r="AA3" s="196" t="s">
        <v>0</v>
      </c>
      <c r="AB3" s="197" t="s">
        <v>5</v>
      </c>
      <c r="AC3" s="197" t="s">
        <v>6</v>
      </c>
      <c r="AD3" s="198" t="s">
        <v>8</v>
      </c>
      <c r="AE3" s="199" t="s">
        <v>7</v>
      </c>
      <c r="AF3" s="62"/>
      <c r="AG3" s="196" t="s">
        <v>0</v>
      </c>
      <c r="AH3" s="197" t="s">
        <v>5</v>
      </c>
      <c r="AI3" s="197" t="s">
        <v>6</v>
      </c>
      <c r="AJ3" s="198" t="s">
        <v>8</v>
      </c>
      <c r="AK3" s="199" t="s">
        <v>7</v>
      </c>
      <c r="AL3" s="62"/>
      <c r="AM3" s="196" t="s">
        <v>0</v>
      </c>
      <c r="AN3" s="197" t="s">
        <v>5</v>
      </c>
      <c r="AO3" s="197" t="s">
        <v>6</v>
      </c>
      <c r="AP3" s="198" t="s">
        <v>8</v>
      </c>
      <c r="AQ3" s="199" t="s">
        <v>7</v>
      </c>
      <c r="AR3" s="62"/>
      <c r="AS3" s="196" t="s">
        <v>0</v>
      </c>
      <c r="AT3" s="197" t="s">
        <v>5</v>
      </c>
      <c r="AU3" s="197" t="s">
        <v>6</v>
      </c>
      <c r="AV3" s="198" t="s">
        <v>8</v>
      </c>
      <c r="AW3" s="199" t="s">
        <v>7</v>
      </c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200"/>
      <c r="CB3" s="200"/>
      <c r="CC3" s="200"/>
      <c r="CD3" s="200"/>
      <c r="CE3" s="200"/>
      <c r="CF3" s="200"/>
    </row>
    <row r="4" spans="1:84" s="28" customFormat="1" ht="17.25" customHeight="1" thickBot="1" x14ac:dyDescent="0.3">
      <c r="A4" s="27"/>
      <c r="B4" s="27"/>
      <c r="C4" s="27"/>
      <c r="D4" s="27"/>
      <c r="E4" s="52"/>
      <c r="F4" s="96"/>
      <c r="G4" s="184"/>
      <c r="I4" s="184"/>
      <c r="J4" s="184"/>
      <c r="K4" s="184"/>
      <c r="L4" s="184"/>
      <c r="M4" s="184"/>
      <c r="N4" s="63"/>
      <c r="O4" s="184"/>
      <c r="P4" s="184"/>
      <c r="Q4" s="184"/>
      <c r="R4" s="184"/>
      <c r="S4" s="184"/>
      <c r="T4" s="63"/>
      <c r="U4" s="184"/>
      <c r="V4" s="184"/>
      <c r="W4" s="184"/>
      <c r="X4" s="184"/>
      <c r="Y4" s="184"/>
      <c r="Z4" s="63"/>
      <c r="AA4" s="184"/>
      <c r="AB4" s="184"/>
      <c r="AC4" s="184"/>
      <c r="AD4" s="184"/>
      <c r="AE4" s="184"/>
      <c r="AF4" s="63"/>
      <c r="AG4" s="184"/>
      <c r="AH4" s="184"/>
      <c r="AI4" s="184"/>
      <c r="AJ4" s="184"/>
      <c r="AK4" s="184"/>
      <c r="AL4" s="63"/>
      <c r="AM4" s="184"/>
      <c r="AN4" s="184"/>
      <c r="AO4" s="184"/>
      <c r="AP4" s="184"/>
      <c r="AQ4" s="184"/>
      <c r="AR4" s="63"/>
      <c r="AS4" s="184"/>
      <c r="AT4" s="184"/>
      <c r="AU4" s="184"/>
      <c r="AV4" s="184"/>
      <c r="AW4" s="184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0"/>
      <c r="CB4" s="60"/>
      <c r="CC4" s="60"/>
      <c r="CD4" s="60"/>
      <c r="CE4" s="60"/>
      <c r="CF4" s="60"/>
    </row>
    <row r="5" spans="1:84" s="28" customFormat="1" ht="19.5" customHeight="1" x14ac:dyDescent="0.25">
      <c r="A5" s="201" t="s">
        <v>20</v>
      </c>
      <c r="B5" s="202"/>
      <c r="C5" s="202"/>
      <c r="D5" s="202"/>
      <c r="E5" s="203"/>
      <c r="F5" s="96"/>
      <c r="G5" s="184"/>
      <c r="I5" s="184"/>
      <c r="J5" s="184"/>
      <c r="K5" s="184"/>
      <c r="L5" s="184"/>
      <c r="M5" s="184"/>
      <c r="N5" s="63"/>
      <c r="O5" s="184"/>
      <c r="P5" s="184"/>
      <c r="Q5" s="184"/>
      <c r="R5" s="184"/>
      <c r="S5" s="184"/>
      <c r="T5" s="63"/>
      <c r="U5" s="184"/>
      <c r="V5" s="184"/>
      <c r="W5" s="184"/>
      <c r="X5" s="184"/>
      <c r="Y5" s="184"/>
      <c r="Z5" s="63"/>
      <c r="AA5" s="184"/>
      <c r="AB5" s="184"/>
      <c r="AC5" s="184"/>
      <c r="AD5" s="184"/>
      <c r="AE5" s="184"/>
      <c r="AF5" s="63"/>
      <c r="AG5" s="184"/>
      <c r="AH5" s="184"/>
      <c r="AI5" s="184"/>
      <c r="AJ5" s="184"/>
      <c r="AK5" s="184"/>
      <c r="AL5" s="63"/>
      <c r="AM5" s="184"/>
      <c r="AN5" s="184"/>
      <c r="AO5" s="184"/>
      <c r="AP5" s="184"/>
      <c r="AQ5" s="184"/>
      <c r="AR5" s="63"/>
      <c r="AS5" s="184"/>
      <c r="AT5" s="184"/>
      <c r="AU5" s="184"/>
      <c r="AV5" s="184"/>
      <c r="AW5" s="184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0"/>
      <c r="CB5" s="60"/>
      <c r="CC5" s="60"/>
      <c r="CD5" s="60"/>
      <c r="CE5" s="60"/>
      <c r="CF5" s="60"/>
    </row>
    <row r="6" spans="1:84" s="207" customFormat="1" ht="15" customHeight="1" x14ac:dyDescent="0.25">
      <c r="A6" s="204" t="s">
        <v>195</v>
      </c>
      <c r="B6" s="205"/>
      <c r="C6" s="205"/>
      <c r="D6" s="205"/>
      <c r="E6" s="206"/>
      <c r="F6" s="186"/>
      <c r="G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08"/>
      <c r="CB6" s="208"/>
      <c r="CC6" s="208"/>
      <c r="CD6" s="208"/>
      <c r="CE6" s="208"/>
      <c r="CF6" s="208"/>
    </row>
    <row r="7" spans="1:84" s="207" customFormat="1" ht="15" customHeight="1" thickBot="1" x14ac:dyDescent="0.3">
      <c r="A7" s="204" t="s">
        <v>15</v>
      </c>
      <c r="B7" s="205"/>
      <c r="C7" s="205"/>
      <c r="D7" s="205"/>
      <c r="E7" s="206"/>
      <c r="F7" s="186"/>
      <c r="G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08"/>
      <c r="CB7" s="208"/>
      <c r="CC7" s="208"/>
      <c r="CD7" s="208"/>
      <c r="CE7" s="208"/>
      <c r="CF7" s="208"/>
    </row>
    <row r="8" spans="1:84" s="207" customFormat="1" ht="15" customHeight="1" x14ac:dyDescent="0.25">
      <c r="A8" s="21" t="s">
        <v>37</v>
      </c>
      <c r="B8" s="22" t="s">
        <v>14</v>
      </c>
      <c r="C8" s="106" t="s">
        <v>315</v>
      </c>
      <c r="D8" s="57">
        <f>L8*M8+R8*S8+X8*Y8+AD8*AE8+AJ8*AK8+AP8*AQ8+AV8*AW8+BB8*BC8</f>
        <v>88875</v>
      </c>
      <c r="E8" s="362">
        <v>127980</v>
      </c>
      <c r="F8" s="186"/>
      <c r="G8" s="29">
        <f>E8+E8*60%</f>
        <v>204768</v>
      </c>
      <c r="I8" s="137" t="str">
        <f>$A$163</f>
        <v>CRF.SSR-1</v>
      </c>
      <c r="J8" s="58" t="str">
        <f>$B$163</f>
        <v>Столешница стола руководителя</v>
      </c>
      <c r="K8" s="58" t="str">
        <f>$C$163</f>
        <v>1800*900*24</v>
      </c>
      <c r="L8" s="58">
        <v>1</v>
      </c>
      <c r="M8" s="138">
        <f>$D$163</f>
        <v>68075</v>
      </c>
      <c r="N8" s="29"/>
      <c r="O8" s="137" t="str">
        <f>$A$238</f>
        <v>CR.XZ-72K</v>
      </c>
      <c r="P8" s="58" t="str">
        <f>$B$238</f>
        <v>Комплект опор завершающих X-образных</v>
      </c>
      <c r="Q8" s="58" t="str">
        <f>$C$238</f>
        <v>684*80*720</v>
      </c>
      <c r="R8" s="58">
        <v>1</v>
      </c>
      <c r="S8" s="138">
        <f>$D$238</f>
        <v>15962</v>
      </c>
      <c r="T8" s="29"/>
      <c r="U8" s="137" t="str">
        <f>$A$242</f>
        <v>CR.KT-1</v>
      </c>
      <c r="V8" s="58" t="str">
        <f>$B$242</f>
        <v>Комплект траверс для стола L=1800мм</v>
      </c>
      <c r="W8" s="58" t="str">
        <f>$C$242</f>
        <v>1594*160*67</v>
      </c>
      <c r="X8" s="58">
        <v>1</v>
      </c>
      <c r="Y8" s="138">
        <f>$D$242</f>
        <v>3345</v>
      </c>
      <c r="Z8" s="29"/>
      <c r="AA8" s="137" t="str">
        <f>$A$250</f>
        <v>CR.ZS-200</v>
      </c>
      <c r="AB8" s="58" t="str">
        <f>$B$250</f>
        <v>Заглушка кабель-канала</v>
      </c>
      <c r="AC8" s="58" t="str">
        <f>$C$250</f>
        <v>300*120*26</v>
      </c>
      <c r="AD8" s="58">
        <v>1</v>
      </c>
      <c r="AE8" s="138">
        <f>$D$250</f>
        <v>1493</v>
      </c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08"/>
      <c r="CB8" s="208"/>
      <c r="CC8" s="208"/>
      <c r="CD8" s="208"/>
      <c r="CE8" s="208"/>
      <c r="CF8" s="208"/>
    </row>
    <row r="9" spans="1:84" s="207" customFormat="1" ht="15" customHeight="1" x14ac:dyDescent="0.25">
      <c r="A9" s="21" t="s">
        <v>38</v>
      </c>
      <c r="B9" s="22" t="s">
        <v>14</v>
      </c>
      <c r="C9" s="106" t="s">
        <v>316</v>
      </c>
      <c r="D9" s="57">
        <f t="shared" ref="D9:D10" si="0">L9*M9+R9*S9+X9*Y9+AD9*AE9+AJ9*AK9+AP9*AQ9+AV9*AW9+BB9*BC9</f>
        <v>96689</v>
      </c>
      <c r="E9" s="362">
        <v>139232.16</v>
      </c>
      <c r="F9" s="186"/>
      <c r="G9" s="29">
        <f t="shared" ref="G9:G72" si="1">E9+E9*60%</f>
        <v>222771.45600000001</v>
      </c>
      <c r="I9" s="141" t="str">
        <f>$A$164</f>
        <v>CRF.SSR-2</v>
      </c>
      <c r="J9" s="57" t="str">
        <f>$B$164</f>
        <v>Столешница стола руководителя</v>
      </c>
      <c r="K9" s="57" t="str">
        <f>$C$164</f>
        <v>2000*900*24</v>
      </c>
      <c r="L9" s="57">
        <v>1</v>
      </c>
      <c r="M9" s="142">
        <f>$D$164</f>
        <v>75638</v>
      </c>
      <c r="N9" s="29"/>
      <c r="O9" s="141" t="str">
        <f>$A$238</f>
        <v>CR.XZ-72K</v>
      </c>
      <c r="P9" s="57" t="str">
        <f>$B$238</f>
        <v>Комплект опор завершающих X-образных</v>
      </c>
      <c r="Q9" s="57" t="str">
        <f>$C$238</f>
        <v>684*80*720</v>
      </c>
      <c r="R9" s="57">
        <v>1</v>
      </c>
      <c r="S9" s="142">
        <f>$D$238</f>
        <v>15962</v>
      </c>
      <c r="T9" s="29"/>
      <c r="U9" s="141" t="str">
        <f>$A$243</f>
        <v>CR.KT-2</v>
      </c>
      <c r="V9" s="57" t="str">
        <f>$B$243</f>
        <v xml:space="preserve">Комплект траверс для стола L=2000мм </v>
      </c>
      <c r="W9" s="57" t="str">
        <f>$C$243</f>
        <v>1794*160*67</v>
      </c>
      <c r="X9" s="57">
        <v>1</v>
      </c>
      <c r="Y9" s="142">
        <f>$D$243</f>
        <v>3596</v>
      </c>
      <c r="Z9" s="29"/>
      <c r="AA9" s="141" t="str">
        <f>$A$250</f>
        <v>CR.ZS-200</v>
      </c>
      <c r="AB9" s="57" t="str">
        <f>$B$250</f>
        <v>Заглушка кабель-канала</v>
      </c>
      <c r="AC9" s="57" t="str">
        <f>$C$250</f>
        <v>300*120*26</v>
      </c>
      <c r="AD9" s="57">
        <v>1</v>
      </c>
      <c r="AE9" s="142">
        <f>$D$250</f>
        <v>1493</v>
      </c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08"/>
      <c r="CB9" s="208"/>
      <c r="CC9" s="208"/>
      <c r="CD9" s="208"/>
      <c r="CE9" s="208"/>
      <c r="CF9" s="208"/>
    </row>
    <row r="10" spans="1:84" s="207" customFormat="1" ht="15" customHeight="1" thickBot="1" x14ac:dyDescent="0.3">
      <c r="A10" s="21" t="s">
        <v>39</v>
      </c>
      <c r="B10" s="22" t="s">
        <v>14</v>
      </c>
      <c r="C10" s="106" t="s">
        <v>317</v>
      </c>
      <c r="D10" s="57">
        <f t="shared" si="0"/>
        <v>104503</v>
      </c>
      <c r="E10" s="362">
        <v>150484.32</v>
      </c>
      <c r="F10" s="186"/>
      <c r="G10" s="29">
        <f t="shared" si="1"/>
        <v>240774.91200000001</v>
      </c>
      <c r="I10" s="139" t="str">
        <f>$A$165</f>
        <v>CRF.SSR-3</v>
      </c>
      <c r="J10" s="59" t="str">
        <f>$B$165</f>
        <v>Столешница стола руководителя</v>
      </c>
      <c r="K10" s="59" t="str">
        <f>$C$165</f>
        <v>2200*900*24</v>
      </c>
      <c r="L10" s="59">
        <v>1</v>
      </c>
      <c r="M10" s="140">
        <f>$D$165</f>
        <v>83202</v>
      </c>
      <c r="N10" s="29"/>
      <c r="O10" s="139" t="str">
        <f>$A$238</f>
        <v>CR.XZ-72K</v>
      </c>
      <c r="P10" s="59" t="str">
        <f>$B$238</f>
        <v>Комплект опор завершающих X-образных</v>
      </c>
      <c r="Q10" s="59" t="str">
        <f>$C$238</f>
        <v>684*80*720</v>
      </c>
      <c r="R10" s="59">
        <v>1</v>
      </c>
      <c r="S10" s="140">
        <f>$D$238</f>
        <v>15962</v>
      </c>
      <c r="T10" s="29"/>
      <c r="U10" s="139" t="str">
        <f>$A$244</f>
        <v>CR.KT-3</v>
      </c>
      <c r="V10" s="59" t="str">
        <f>$B$244</f>
        <v>Комплект траверс дляс стола L=2200мм</v>
      </c>
      <c r="W10" s="59" t="str">
        <f>$C$244</f>
        <v>1994*160*67</v>
      </c>
      <c r="X10" s="59">
        <v>1</v>
      </c>
      <c r="Y10" s="140">
        <f>$D$244</f>
        <v>3846</v>
      </c>
      <c r="Z10" s="29"/>
      <c r="AA10" s="139" t="str">
        <f>$A$250</f>
        <v>CR.ZS-200</v>
      </c>
      <c r="AB10" s="59" t="str">
        <f>$B$250</f>
        <v>Заглушка кабель-канала</v>
      </c>
      <c r="AC10" s="59" t="str">
        <f>$C$250</f>
        <v>300*120*26</v>
      </c>
      <c r="AD10" s="59">
        <v>1</v>
      </c>
      <c r="AE10" s="140">
        <f>$D$250</f>
        <v>1493</v>
      </c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08"/>
      <c r="CB10" s="208"/>
      <c r="CC10" s="208"/>
      <c r="CD10" s="208"/>
      <c r="CE10" s="208"/>
      <c r="CF10" s="208"/>
    </row>
    <row r="11" spans="1:84" s="207" customFormat="1" ht="15" customHeight="1" thickBot="1" x14ac:dyDescent="0.3">
      <c r="A11" s="204" t="s">
        <v>17</v>
      </c>
      <c r="B11" s="205"/>
      <c r="C11" s="205"/>
      <c r="D11" s="205"/>
      <c r="E11" s="363"/>
      <c r="F11" s="186"/>
      <c r="G11" s="29">
        <f t="shared" si="1"/>
        <v>0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08"/>
      <c r="CB11" s="208"/>
      <c r="CC11" s="208"/>
      <c r="CD11" s="208"/>
      <c r="CE11" s="208"/>
      <c r="CF11" s="208"/>
    </row>
    <row r="12" spans="1:84" s="207" customFormat="1" ht="15" customHeight="1" x14ac:dyDescent="0.25">
      <c r="A12" s="21" t="s">
        <v>40</v>
      </c>
      <c r="B12" s="22" t="s">
        <v>18</v>
      </c>
      <c r="C12" s="106" t="s">
        <v>318</v>
      </c>
      <c r="D12" s="57">
        <f t="shared" ref="D12:D14" si="2">L12*M12+R12*S12+X12*Y12+AD12*AE12+AJ12*AK12+AP12*AQ12+AV12*AW12+BB12*BC12</f>
        <v>19678</v>
      </c>
      <c r="E12" s="362">
        <v>28336.32</v>
      </c>
      <c r="F12" s="186"/>
      <c r="G12" s="29">
        <f t="shared" si="1"/>
        <v>45338.111999999994</v>
      </c>
      <c r="I12" s="137" t="str">
        <f>$A$169</f>
        <v>CRF.PCS-1</v>
      </c>
      <c r="J12" s="58" t="str">
        <f>$B$169</f>
        <v>Панель царги стола руководителя</v>
      </c>
      <c r="K12" s="58" t="str">
        <f>$C$169</f>
        <v>1300*18*350</v>
      </c>
      <c r="L12" s="58">
        <v>1</v>
      </c>
      <c r="M12" s="138">
        <f>$D$169</f>
        <v>19121</v>
      </c>
      <c r="N12" s="29"/>
      <c r="O12" s="137" t="str">
        <f>$A$249</f>
        <v>CR.DZ</v>
      </c>
      <c r="P12" s="58" t="str">
        <f>$B$249</f>
        <v>Комплект держателей царги стола</v>
      </c>
      <c r="Q12" s="58" t="str">
        <f>$C$249</f>
        <v>105*20*205</v>
      </c>
      <c r="R12" s="58">
        <v>1</v>
      </c>
      <c r="S12" s="138">
        <f>$D$249</f>
        <v>557</v>
      </c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08"/>
      <c r="CB12" s="208"/>
      <c r="CC12" s="208"/>
      <c r="CD12" s="208"/>
      <c r="CE12" s="208"/>
      <c r="CF12" s="208"/>
    </row>
    <row r="13" spans="1:84" s="207" customFormat="1" ht="15" customHeight="1" x14ac:dyDescent="0.25">
      <c r="A13" s="21" t="s">
        <v>41</v>
      </c>
      <c r="B13" s="22" t="s">
        <v>18</v>
      </c>
      <c r="C13" s="106" t="s">
        <v>319</v>
      </c>
      <c r="D13" s="57">
        <f t="shared" si="2"/>
        <v>22619</v>
      </c>
      <c r="E13" s="362">
        <v>32571.360000000001</v>
      </c>
      <c r="F13" s="186"/>
      <c r="G13" s="29">
        <f t="shared" si="1"/>
        <v>52114.175999999999</v>
      </c>
      <c r="I13" s="141" t="str">
        <f>$A$170</f>
        <v>CRF.PCS-2</v>
      </c>
      <c r="J13" s="57" t="str">
        <f>$B$170</f>
        <v>Панель царги стола руководителя</v>
      </c>
      <c r="K13" s="57" t="str">
        <f>$C$170</f>
        <v>1500*18*350</v>
      </c>
      <c r="L13" s="57">
        <v>1</v>
      </c>
      <c r="M13" s="142">
        <f>$D$170</f>
        <v>22062</v>
      </c>
      <c r="N13" s="29"/>
      <c r="O13" s="141" t="str">
        <f>$A$249</f>
        <v>CR.DZ</v>
      </c>
      <c r="P13" s="57" t="str">
        <f>$B$249</f>
        <v>Комплект держателей царги стола</v>
      </c>
      <c r="Q13" s="57" t="str">
        <f>$C$249</f>
        <v>105*20*205</v>
      </c>
      <c r="R13" s="57">
        <v>1</v>
      </c>
      <c r="S13" s="142">
        <f>$D$249</f>
        <v>557</v>
      </c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08"/>
      <c r="CB13" s="208"/>
      <c r="CC13" s="208"/>
      <c r="CD13" s="208"/>
      <c r="CE13" s="208"/>
      <c r="CF13" s="208"/>
    </row>
    <row r="14" spans="1:84" s="207" customFormat="1" ht="15" customHeight="1" thickBot="1" x14ac:dyDescent="0.3">
      <c r="A14" s="21" t="s">
        <v>42</v>
      </c>
      <c r="B14" s="22" t="s">
        <v>18</v>
      </c>
      <c r="C14" s="106" t="s">
        <v>320</v>
      </c>
      <c r="D14" s="57">
        <f t="shared" si="2"/>
        <v>25560</v>
      </c>
      <c r="E14" s="362">
        <v>36806.400000000001</v>
      </c>
      <c r="F14" s="186"/>
      <c r="G14" s="29">
        <f t="shared" si="1"/>
        <v>58890.240000000005</v>
      </c>
      <c r="I14" s="139" t="str">
        <f>$A$171</f>
        <v>CRF.PCS-3</v>
      </c>
      <c r="J14" s="59" t="str">
        <f>$B$171</f>
        <v>Панель царги стола руководителя</v>
      </c>
      <c r="K14" s="59" t="str">
        <f>$C$171</f>
        <v>1700*18*350</v>
      </c>
      <c r="L14" s="59">
        <v>1</v>
      </c>
      <c r="M14" s="140">
        <f>$D$171</f>
        <v>25003</v>
      </c>
      <c r="N14" s="29"/>
      <c r="O14" s="139" t="str">
        <f>$A$249</f>
        <v>CR.DZ</v>
      </c>
      <c r="P14" s="59" t="str">
        <f>$B$249</f>
        <v>Комплект держателей царги стола</v>
      </c>
      <c r="Q14" s="59" t="str">
        <f>$C$249</f>
        <v>105*20*205</v>
      </c>
      <c r="R14" s="59">
        <v>1</v>
      </c>
      <c r="S14" s="140">
        <f>$D$249</f>
        <v>557</v>
      </c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08"/>
      <c r="CB14" s="208"/>
      <c r="CC14" s="208"/>
      <c r="CD14" s="208"/>
      <c r="CE14" s="208"/>
      <c r="CF14" s="208"/>
    </row>
    <row r="15" spans="1:84" s="207" customFormat="1" ht="15" customHeight="1" thickBot="1" x14ac:dyDescent="0.3">
      <c r="A15" s="204" t="s">
        <v>16</v>
      </c>
      <c r="B15" s="205"/>
      <c r="C15" s="205"/>
      <c r="D15" s="205"/>
      <c r="E15" s="363"/>
      <c r="F15" s="186"/>
      <c r="G15" s="29">
        <f t="shared" si="1"/>
        <v>0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08"/>
      <c r="CB15" s="208"/>
      <c r="CC15" s="208"/>
      <c r="CD15" s="208"/>
      <c r="CE15" s="208"/>
      <c r="CF15" s="208"/>
    </row>
    <row r="16" spans="1:84" s="207" customFormat="1" ht="15" customHeight="1" x14ac:dyDescent="0.25">
      <c r="A16" s="21" t="s">
        <v>43</v>
      </c>
      <c r="B16" s="22" t="s">
        <v>304</v>
      </c>
      <c r="C16" s="106" t="s">
        <v>321</v>
      </c>
      <c r="D16" s="57">
        <f t="shared" ref="D16:D18" si="3">L16*M16+R16*S16+X16*Y16+AD16*AE16+AJ16*AK16+AP16*AQ16+AV16*AW16+BB16*BC16</f>
        <v>47796</v>
      </c>
      <c r="E16" s="362">
        <v>68826.240000000005</v>
      </c>
      <c r="F16" s="186"/>
      <c r="G16" s="29">
        <f t="shared" si="1"/>
        <v>110121.984</v>
      </c>
      <c r="I16" s="137" t="str">
        <f>$A$166</f>
        <v>CRF.SBR-1</v>
      </c>
      <c r="J16" s="58" t="str">
        <f>$B$166</f>
        <v>Столешница брифинг-приставки</v>
      </c>
      <c r="K16" s="58" t="str">
        <f>$C$166</f>
        <v>1000*900*24</v>
      </c>
      <c r="L16" s="58">
        <v>1</v>
      </c>
      <c r="M16" s="138">
        <f>$D$166</f>
        <v>37819</v>
      </c>
      <c r="N16" s="29"/>
      <c r="O16" s="137" t="str">
        <f>$A$239</f>
        <v>CR.XZP-72</v>
      </c>
      <c r="P16" s="58" t="str">
        <f>$B$239</f>
        <v>Опора приставного элемента X-образная</v>
      </c>
      <c r="Q16" s="58" t="str">
        <f>$C$239</f>
        <v>684*80*720</v>
      </c>
      <c r="R16" s="58">
        <v>1</v>
      </c>
      <c r="S16" s="138">
        <f>$D$239</f>
        <v>8078</v>
      </c>
      <c r="T16" s="29"/>
      <c r="U16" s="137" t="str">
        <f>$A$246</f>
        <v>CR.KTP-1</v>
      </c>
      <c r="V16" s="58" t="str">
        <f>$B$246</f>
        <v>Комплект траверс стола приставки L=1000мм</v>
      </c>
      <c r="W16" s="58" t="str">
        <f>$C$246</f>
        <v>1156*94*67</v>
      </c>
      <c r="X16" s="58">
        <v>1</v>
      </c>
      <c r="Y16" s="138">
        <f>$D$246</f>
        <v>1899</v>
      </c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08"/>
      <c r="CB16" s="208"/>
      <c r="CC16" s="208"/>
      <c r="CD16" s="208"/>
      <c r="CE16" s="208"/>
      <c r="CF16" s="208"/>
    </row>
    <row r="17" spans="1:90" s="207" customFormat="1" ht="15" customHeight="1" x14ac:dyDescent="0.25">
      <c r="A17" s="21" t="s">
        <v>44</v>
      </c>
      <c r="B17" s="22" t="s">
        <v>304</v>
      </c>
      <c r="C17" s="106" t="s">
        <v>322</v>
      </c>
      <c r="D17" s="57">
        <f t="shared" si="3"/>
        <v>55593</v>
      </c>
      <c r="E17" s="362">
        <v>80053.920000000013</v>
      </c>
      <c r="F17" s="186"/>
      <c r="G17" s="29">
        <f t="shared" si="1"/>
        <v>128086.27200000003</v>
      </c>
      <c r="I17" s="141" t="str">
        <f>$A$167</f>
        <v>CRF.SBR-2</v>
      </c>
      <c r="J17" s="57" t="str">
        <f>$B$167</f>
        <v>Столешница брифинг-приставки</v>
      </c>
      <c r="K17" s="57" t="str">
        <f>$C$167</f>
        <v>1200*900*24</v>
      </c>
      <c r="L17" s="57">
        <v>1</v>
      </c>
      <c r="M17" s="142">
        <f>$D$167</f>
        <v>45384</v>
      </c>
      <c r="N17" s="29"/>
      <c r="O17" s="141" t="str">
        <f>$A$239</f>
        <v>CR.XZP-72</v>
      </c>
      <c r="P17" s="57" t="str">
        <f>$B$239</f>
        <v>Опора приставного элемента X-образная</v>
      </c>
      <c r="Q17" s="57" t="str">
        <f>$C$239</f>
        <v>684*80*720</v>
      </c>
      <c r="R17" s="57">
        <v>1</v>
      </c>
      <c r="S17" s="142">
        <f>$D$239</f>
        <v>8078</v>
      </c>
      <c r="T17" s="29"/>
      <c r="U17" s="141" t="str">
        <f>$A$247</f>
        <v>CR.KTP-2</v>
      </c>
      <c r="V17" s="57" t="str">
        <f>$B$247</f>
        <v>Комплект траверс стола приставки L=1200мм</v>
      </c>
      <c r="W17" s="57" t="str">
        <f>$C$247</f>
        <v>1356*94*67</v>
      </c>
      <c r="X17" s="57">
        <v>1</v>
      </c>
      <c r="Y17" s="142">
        <f>$D$247</f>
        <v>2131</v>
      </c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08"/>
      <c r="CB17" s="208"/>
      <c r="CC17" s="208"/>
      <c r="CD17" s="208"/>
      <c r="CE17" s="208"/>
      <c r="CF17" s="208"/>
    </row>
    <row r="18" spans="1:90" s="207" customFormat="1" ht="15" customHeight="1" thickBot="1" x14ac:dyDescent="0.3">
      <c r="A18" s="21" t="s">
        <v>45</v>
      </c>
      <c r="B18" s="22" t="s">
        <v>304</v>
      </c>
      <c r="C18" s="106" t="s">
        <v>323</v>
      </c>
      <c r="D18" s="57">
        <f t="shared" si="3"/>
        <v>63407</v>
      </c>
      <c r="E18" s="362">
        <v>91306.08</v>
      </c>
      <c r="F18" s="186"/>
      <c r="G18" s="29">
        <f t="shared" si="1"/>
        <v>146089.728</v>
      </c>
      <c r="I18" s="139" t="str">
        <f>$A$168</f>
        <v>CRF.SBR-3</v>
      </c>
      <c r="J18" s="59" t="str">
        <f>$B$168</f>
        <v>Столешница брифинг-приставки</v>
      </c>
      <c r="K18" s="59" t="str">
        <f>$C$168</f>
        <v>1400*900*24</v>
      </c>
      <c r="L18" s="59">
        <v>1</v>
      </c>
      <c r="M18" s="140">
        <f>$D$168</f>
        <v>52948</v>
      </c>
      <c r="N18" s="29"/>
      <c r="O18" s="139" t="str">
        <f>$A$239</f>
        <v>CR.XZP-72</v>
      </c>
      <c r="P18" s="59" t="str">
        <f>$B$239</f>
        <v>Опора приставного элемента X-образная</v>
      </c>
      <c r="Q18" s="59" t="str">
        <f>$C$239</f>
        <v>684*80*720</v>
      </c>
      <c r="R18" s="59">
        <v>1</v>
      </c>
      <c r="S18" s="140">
        <f>$D$239</f>
        <v>8078</v>
      </c>
      <c r="T18" s="29"/>
      <c r="U18" s="139" t="str">
        <f>$A$248</f>
        <v>CR.KTP-3</v>
      </c>
      <c r="V18" s="59" t="str">
        <f>$B$248</f>
        <v>Комплект траверс стола приставки L=1400мм</v>
      </c>
      <c r="W18" s="59" t="str">
        <f>$C$248</f>
        <v>1556*94*67</v>
      </c>
      <c r="X18" s="59">
        <v>1</v>
      </c>
      <c r="Y18" s="140">
        <f>$D$248</f>
        <v>2381</v>
      </c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08"/>
      <c r="CB18" s="208"/>
      <c r="CC18" s="208"/>
      <c r="CD18" s="208"/>
      <c r="CE18" s="208"/>
      <c r="CF18" s="208"/>
    </row>
    <row r="19" spans="1:90" s="207" customFormat="1" ht="15" customHeight="1" thickBot="1" x14ac:dyDescent="0.3">
      <c r="A19" s="204" t="s">
        <v>21</v>
      </c>
      <c r="B19" s="205"/>
      <c r="C19" s="205"/>
      <c r="D19" s="205"/>
      <c r="E19" s="363"/>
      <c r="F19" s="186"/>
      <c r="G19" s="29">
        <f t="shared" si="1"/>
        <v>0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08"/>
      <c r="CB19" s="208"/>
      <c r="CC19" s="208"/>
      <c r="CD19" s="208"/>
      <c r="CE19" s="208"/>
      <c r="CF19" s="208"/>
    </row>
    <row r="20" spans="1:90" s="207" customFormat="1" ht="15" customHeight="1" thickBot="1" x14ac:dyDescent="0.3">
      <c r="A20" s="21"/>
      <c r="B20" s="22"/>
      <c r="C20" s="106"/>
      <c r="D20" s="57"/>
      <c r="E20" s="362"/>
      <c r="F20" s="186"/>
      <c r="G20" s="29">
        <f t="shared" si="1"/>
        <v>0</v>
      </c>
      <c r="I20" s="137"/>
      <c r="J20" s="58"/>
      <c r="K20" s="58"/>
      <c r="L20" s="58"/>
      <c r="M20" s="138"/>
      <c r="N20" s="29"/>
      <c r="O20" s="137"/>
      <c r="P20" s="58"/>
      <c r="Q20" s="58"/>
      <c r="R20" s="58"/>
      <c r="S20" s="138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08"/>
      <c r="CB20" s="208"/>
      <c r="CC20" s="208"/>
      <c r="CD20" s="208"/>
      <c r="CE20" s="208"/>
      <c r="CF20" s="208"/>
    </row>
    <row r="21" spans="1:90" s="207" customFormat="1" ht="15" customHeight="1" thickBot="1" x14ac:dyDescent="0.3">
      <c r="A21" s="21" t="s">
        <v>46</v>
      </c>
      <c r="B21" s="22" t="s">
        <v>22</v>
      </c>
      <c r="C21" s="106" t="s">
        <v>324</v>
      </c>
      <c r="D21" s="57">
        <f t="shared" ref="D21" si="4">L21*M21+R21*S21+X21*Y21+AD21*AE21+AJ21*AK21+AP21*AQ21+AV21*AW21+BB21*BC21</f>
        <v>130494</v>
      </c>
      <c r="E21" s="362">
        <v>187911.36</v>
      </c>
      <c r="F21" s="186"/>
      <c r="G21" s="29">
        <f t="shared" si="1"/>
        <v>300658.17599999998</v>
      </c>
      <c r="I21" s="141" t="str">
        <f>$A$173</f>
        <v>CRF.SPRG-2</v>
      </c>
      <c r="J21" s="57" t="str">
        <f>$B$173</f>
        <v>Столешница стола переговорного</v>
      </c>
      <c r="K21" s="57" t="str">
        <f>$C$173</f>
        <v>2400*1100*24</v>
      </c>
      <c r="L21" s="57">
        <v>1</v>
      </c>
      <c r="M21" s="142">
        <f>$D$173</f>
        <v>110936</v>
      </c>
      <c r="N21" s="29"/>
      <c r="O21" s="141" t="str">
        <f>$A$238</f>
        <v>CR.XZ-72K</v>
      </c>
      <c r="P21" s="57" t="str">
        <f>$B$238</f>
        <v>Комплект опор завершающих X-образных</v>
      </c>
      <c r="Q21" s="57" t="str">
        <f>$C$238</f>
        <v>684*80*720</v>
      </c>
      <c r="R21" s="57">
        <v>1</v>
      </c>
      <c r="S21" s="142">
        <f>$D$238</f>
        <v>15962</v>
      </c>
      <c r="T21" s="29"/>
      <c r="U21" s="137" t="str">
        <f>$A$243</f>
        <v>CR.KT-2</v>
      </c>
      <c r="V21" s="58" t="str">
        <f>$B$243</f>
        <v xml:space="preserve">Комплект траверс для стола L=2000мм </v>
      </c>
      <c r="W21" s="58" t="str">
        <f>$C$243</f>
        <v>1794*160*67</v>
      </c>
      <c r="X21" s="58">
        <v>1</v>
      </c>
      <c r="Y21" s="138">
        <f>$D$243</f>
        <v>3596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08"/>
      <c r="CB21" s="208"/>
      <c r="CC21" s="208"/>
      <c r="CD21" s="208"/>
      <c r="CE21" s="208"/>
      <c r="CF21" s="208"/>
    </row>
    <row r="22" spans="1:90" s="207" customFormat="1" ht="15" customHeight="1" thickBot="1" x14ac:dyDescent="0.3">
      <c r="A22" s="21"/>
      <c r="B22" s="22"/>
      <c r="C22" s="106"/>
      <c r="D22" s="57"/>
      <c r="E22" s="362"/>
      <c r="F22" s="186"/>
      <c r="G22" s="29">
        <f t="shared" si="1"/>
        <v>0</v>
      </c>
      <c r="I22" s="139"/>
      <c r="J22" s="59"/>
      <c r="K22" s="59"/>
      <c r="L22" s="59"/>
      <c r="M22" s="140"/>
      <c r="N22" s="29"/>
      <c r="O22" s="139"/>
      <c r="P22" s="59"/>
      <c r="Q22" s="59"/>
      <c r="R22" s="59"/>
      <c r="S22" s="140"/>
      <c r="T22" s="29"/>
      <c r="U22" s="139"/>
      <c r="V22" s="59"/>
      <c r="W22" s="59"/>
      <c r="X22" s="59"/>
      <c r="Y22" s="140"/>
      <c r="Z22" s="29"/>
      <c r="AA22" s="153"/>
      <c r="AB22" s="68"/>
      <c r="AC22" s="68"/>
      <c r="AD22" s="68"/>
      <c r="AE22" s="154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08"/>
      <c r="CB22" s="208"/>
      <c r="CC22" s="208"/>
      <c r="CD22" s="208"/>
      <c r="CE22" s="208"/>
      <c r="CF22" s="208"/>
    </row>
    <row r="23" spans="1:90" s="26" customFormat="1" ht="21" customHeight="1" thickBot="1" x14ac:dyDescent="0.3">
      <c r="A23" s="209" t="s">
        <v>196</v>
      </c>
      <c r="B23" s="210"/>
      <c r="C23" s="210"/>
      <c r="D23" s="210"/>
      <c r="E23" s="364"/>
      <c r="F23" s="186"/>
      <c r="G23" s="29">
        <f t="shared" si="1"/>
        <v>0</v>
      </c>
      <c r="I23" s="355"/>
      <c r="J23" s="355"/>
      <c r="K23" s="355"/>
      <c r="L23" s="355"/>
      <c r="M23" s="355"/>
      <c r="N23" s="63"/>
      <c r="O23" s="355"/>
      <c r="P23" s="355"/>
      <c r="Q23" s="355"/>
      <c r="R23" s="355"/>
      <c r="S23" s="355"/>
      <c r="T23" s="63"/>
      <c r="U23" s="355"/>
      <c r="V23" s="355"/>
      <c r="W23" s="355"/>
      <c r="X23" s="355"/>
      <c r="Y23" s="355"/>
      <c r="Z23" s="63"/>
      <c r="AA23" s="355"/>
      <c r="AB23" s="355"/>
      <c r="AC23" s="355"/>
      <c r="AD23" s="355"/>
      <c r="AE23" s="355"/>
      <c r="AF23" s="62"/>
      <c r="AG23" s="355"/>
      <c r="AH23" s="355"/>
      <c r="AI23" s="355"/>
      <c r="AJ23" s="355"/>
      <c r="AK23" s="355"/>
      <c r="AL23" s="63"/>
      <c r="AM23" s="355"/>
      <c r="AN23" s="355"/>
      <c r="AO23" s="355"/>
      <c r="AP23" s="355"/>
      <c r="AQ23" s="355"/>
      <c r="AR23" s="62"/>
      <c r="AS23" s="355"/>
      <c r="AT23" s="355"/>
      <c r="AU23" s="355"/>
      <c r="AV23" s="355"/>
      <c r="AW23" s="355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200"/>
      <c r="CB23" s="200"/>
      <c r="CC23" s="200"/>
      <c r="CD23" s="200"/>
      <c r="CE23" s="200"/>
      <c r="CF23" s="200"/>
    </row>
    <row r="24" spans="1:90" s="207" customFormat="1" ht="15" customHeight="1" thickBot="1" x14ac:dyDescent="0.3">
      <c r="A24" s="21" t="s">
        <v>47</v>
      </c>
      <c r="B24" s="22" t="s">
        <v>305</v>
      </c>
      <c r="C24" s="106" t="s">
        <v>325</v>
      </c>
      <c r="D24" s="57">
        <f t="shared" ref="D24:D27" si="5">L24*M24+R24*S24+X24*Y24+AD24*AE24+AJ24*AK24+AP24*AQ24+AV24*AW24+BB24*BC24</f>
        <v>26144</v>
      </c>
      <c r="E24" s="362">
        <v>37647.360000000001</v>
      </c>
      <c r="F24" s="186"/>
      <c r="G24" s="29">
        <f t="shared" si="1"/>
        <v>60235.775999999998</v>
      </c>
      <c r="I24" s="137" t="str">
        <f>$A$175</f>
        <v>CRF.FTTM-1</v>
      </c>
      <c r="J24" s="58" t="str">
        <f>$B$175</f>
        <v>Фасады и топ тумбы мобильной</v>
      </c>
      <c r="K24" s="58" t="str">
        <f>$C$175</f>
        <v>420*460*587</v>
      </c>
      <c r="L24" s="58">
        <v>1</v>
      </c>
      <c r="M24" s="138">
        <f>$D$175</f>
        <v>11095</v>
      </c>
      <c r="N24" s="29"/>
      <c r="O24" s="137" t="str">
        <f>$A$196</f>
        <v>CRU.KTM-1</v>
      </c>
      <c r="P24" s="58" t="str">
        <f>$B$196</f>
        <v>Каркас тумбы мобильной</v>
      </c>
      <c r="Q24" s="58" t="str">
        <f>$C$196</f>
        <v>420*460*587</v>
      </c>
      <c r="R24" s="58">
        <v>1</v>
      </c>
      <c r="S24" s="138">
        <f>$D$196</f>
        <v>14460</v>
      </c>
      <c r="T24" s="29"/>
      <c r="U24" s="137" t="str">
        <f>$A$251</f>
        <v>CN.OKUS.K-4</v>
      </c>
      <c r="V24" s="58" t="str">
        <f>$B$251</f>
        <v>Комплект колес усиленных со стопором (4шт)</v>
      </c>
      <c r="W24" s="58" t="str">
        <f>$C$251</f>
        <v>D=50 H=62</v>
      </c>
      <c r="X24" s="58">
        <v>1</v>
      </c>
      <c r="Y24" s="138">
        <f>$D$251</f>
        <v>589</v>
      </c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08"/>
      <c r="CB24" s="208"/>
      <c r="CC24" s="208"/>
      <c r="CD24" s="208"/>
      <c r="CE24" s="208"/>
      <c r="CF24" s="208"/>
    </row>
    <row r="25" spans="1:90" s="207" customFormat="1" ht="15" customHeight="1" thickBot="1" x14ac:dyDescent="0.3">
      <c r="A25" s="21" t="s">
        <v>48</v>
      </c>
      <c r="B25" s="22" t="s">
        <v>306</v>
      </c>
      <c r="C25" s="106" t="s">
        <v>325</v>
      </c>
      <c r="D25" s="57">
        <f t="shared" si="5"/>
        <v>28618</v>
      </c>
      <c r="E25" s="362">
        <v>41209.919999999998</v>
      </c>
      <c r="F25" s="186"/>
      <c r="G25" s="29">
        <f t="shared" si="1"/>
        <v>65935.872000000003</v>
      </c>
      <c r="I25" s="141" t="str">
        <f>$A$176</f>
        <v>CRF.FTTM-2</v>
      </c>
      <c r="J25" s="57" t="str">
        <f>$B$176</f>
        <v>Фасады и топ тумбы мобильной</v>
      </c>
      <c r="K25" s="57" t="str">
        <f>$C$176</f>
        <v>420*460*587</v>
      </c>
      <c r="L25" s="57">
        <v>1</v>
      </c>
      <c r="M25" s="142">
        <f>$D$176</f>
        <v>11095</v>
      </c>
      <c r="N25" s="29"/>
      <c r="O25" s="141" t="str">
        <f>$A$197</f>
        <v>CRU.KTM-2</v>
      </c>
      <c r="P25" s="57" t="str">
        <f>$B$197</f>
        <v>Каркас тумбы мобильной</v>
      </c>
      <c r="Q25" s="57" t="str">
        <f>$C$197</f>
        <v>420*460*587</v>
      </c>
      <c r="R25" s="57">
        <v>1</v>
      </c>
      <c r="S25" s="142">
        <f>$D$197</f>
        <v>15968</v>
      </c>
      <c r="T25" s="29"/>
      <c r="U25" s="141" t="str">
        <f>$A$251</f>
        <v>CN.OKUS.K-4</v>
      </c>
      <c r="V25" s="57" t="str">
        <f>$B$251</f>
        <v>Комплект колес усиленных со стопором (4шт)</v>
      </c>
      <c r="W25" s="57" t="str">
        <f>$C$251</f>
        <v>D=50 H=62</v>
      </c>
      <c r="X25" s="57">
        <v>1</v>
      </c>
      <c r="Y25" s="142">
        <f>$D$251</f>
        <v>589</v>
      </c>
      <c r="Z25" s="29"/>
      <c r="AA25" s="153" t="str">
        <f>$A$252</f>
        <v>CR.RD-1</v>
      </c>
      <c r="AB25" s="68" t="str">
        <f>$B$252</f>
        <v>Ручка для фасада толщиной 18мм</v>
      </c>
      <c r="AC25" s="68">
        <f>$C$252</f>
        <v>0</v>
      </c>
      <c r="AD25" s="68">
        <v>3</v>
      </c>
      <c r="AE25" s="154">
        <f>$D$252</f>
        <v>322</v>
      </c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08"/>
      <c r="CB25" s="208"/>
      <c r="CC25" s="208"/>
      <c r="CD25" s="208"/>
      <c r="CE25" s="208"/>
      <c r="CF25" s="208"/>
    </row>
    <row r="26" spans="1:90" s="207" customFormat="1" ht="15" customHeight="1" thickBot="1" x14ac:dyDescent="0.3">
      <c r="A26" s="21" t="s">
        <v>49</v>
      </c>
      <c r="B26" s="22" t="s">
        <v>24</v>
      </c>
      <c r="C26" s="106" t="s">
        <v>326</v>
      </c>
      <c r="D26" s="57">
        <f t="shared" si="5"/>
        <v>52431</v>
      </c>
      <c r="E26" s="362">
        <v>75500.639999999999</v>
      </c>
      <c r="F26" s="186"/>
      <c r="G26" s="29">
        <f t="shared" si="1"/>
        <v>120801.024</v>
      </c>
      <c r="I26" s="141" t="str">
        <f>$A$177</f>
        <v>CRF.FTGR-1</v>
      </c>
      <c r="J26" s="57" t="str">
        <f>$B$177</f>
        <v>Фасады и топ греденции</v>
      </c>
      <c r="K26" s="57" t="str">
        <f>$C$177</f>
        <v>1250*460*532</v>
      </c>
      <c r="L26" s="57">
        <v>1</v>
      </c>
      <c r="M26" s="142">
        <f>$D$177</f>
        <v>28844</v>
      </c>
      <c r="N26" s="29"/>
      <c r="O26" s="141" t="str">
        <f>$A$198</f>
        <v>CRU.KGR-1 1/2</v>
      </c>
      <c r="P26" s="57" t="str">
        <f>$B$198</f>
        <v>Каркас греденции</v>
      </c>
      <c r="Q26" s="57" t="str">
        <f>$C$198</f>
        <v>1250*460*532</v>
      </c>
      <c r="R26" s="57">
        <v>1</v>
      </c>
      <c r="S26" s="142">
        <f>$D$198</f>
        <v>16399</v>
      </c>
      <c r="T26" s="29"/>
      <c r="U26" s="141" t="str">
        <f>$A$199</f>
        <v>CRU.KGR-1 2/2</v>
      </c>
      <c r="V26" s="57" t="str">
        <f>$B$199</f>
        <v>Каркас греденции</v>
      </c>
      <c r="W26" s="57" t="str">
        <f>$C$199</f>
        <v>1250*460*532</v>
      </c>
      <c r="X26" s="57">
        <v>1</v>
      </c>
      <c r="Y26" s="142">
        <f>$D$199</f>
        <v>7188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08"/>
      <c r="CH26" s="208"/>
      <c r="CI26" s="208"/>
      <c r="CJ26" s="208"/>
      <c r="CK26" s="208"/>
      <c r="CL26" s="208"/>
    </row>
    <row r="27" spans="1:90" s="207" customFormat="1" ht="15" customHeight="1" thickBot="1" x14ac:dyDescent="0.3">
      <c r="A27" s="21" t="s">
        <v>50</v>
      </c>
      <c r="B27" s="22" t="s">
        <v>25</v>
      </c>
      <c r="C27" s="106" t="s">
        <v>326</v>
      </c>
      <c r="D27" s="57">
        <f t="shared" si="5"/>
        <v>53713</v>
      </c>
      <c r="E27" s="362">
        <v>77346.720000000001</v>
      </c>
      <c r="F27" s="186"/>
      <c r="G27" s="29">
        <f t="shared" si="1"/>
        <v>123754.75200000001</v>
      </c>
      <c r="I27" s="139" t="str">
        <f>$A$178</f>
        <v>CRF.FTGR-2</v>
      </c>
      <c r="J27" s="59" t="str">
        <f>$B$178</f>
        <v>Фасады и топ греденции</v>
      </c>
      <c r="K27" s="59" t="str">
        <f>$C$178</f>
        <v>1250*460*532</v>
      </c>
      <c r="L27" s="59">
        <v>1</v>
      </c>
      <c r="M27" s="140">
        <f>$D$178</f>
        <v>28844</v>
      </c>
      <c r="N27" s="29"/>
      <c r="O27" s="139" t="str">
        <f>$A$200</f>
        <v>CRU.KGR-2 1/2</v>
      </c>
      <c r="P27" s="59" t="str">
        <f>$B$200</f>
        <v>Каркас греденции</v>
      </c>
      <c r="Q27" s="59" t="str">
        <f>$C$200</f>
        <v>1250*460*532</v>
      </c>
      <c r="R27" s="59">
        <v>1</v>
      </c>
      <c r="S27" s="140">
        <f>$D$200</f>
        <v>16420</v>
      </c>
      <c r="T27" s="29"/>
      <c r="U27" s="139" t="str">
        <f>$A$201</f>
        <v>CRU.KGR-2 2/2</v>
      </c>
      <c r="V27" s="59" t="str">
        <f>$B$201</f>
        <v>Каркас греденции</v>
      </c>
      <c r="W27" s="59" t="str">
        <f>$C$201</f>
        <v>1250*460*532</v>
      </c>
      <c r="X27" s="59">
        <v>1</v>
      </c>
      <c r="Y27" s="140">
        <f>$D$201</f>
        <v>7161</v>
      </c>
      <c r="Z27" s="29"/>
      <c r="AA27" s="153" t="str">
        <f>$A$252</f>
        <v>CR.RD-1</v>
      </c>
      <c r="AB27" s="68" t="str">
        <f>$B$252</f>
        <v>Ручка для фасада толщиной 18мм</v>
      </c>
      <c r="AC27" s="68">
        <f>$C$252</f>
        <v>0</v>
      </c>
      <c r="AD27" s="68">
        <v>4</v>
      </c>
      <c r="AE27" s="154">
        <f>$D$252</f>
        <v>322</v>
      </c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08"/>
      <c r="CH27" s="208"/>
      <c r="CI27" s="208"/>
      <c r="CJ27" s="208"/>
      <c r="CK27" s="208"/>
      <c r="CL27" s="208"/>
    </row>
    <row r="28" spans="1:90" s="26" customFormat="1" ht="21" customHeight="1" x14ac:dyDescent="0.25">
      <c r="A28" s="209" t="s">
        <v>197</v>
      </c>
      <c r="B28" s="210"/>
      <c r="C28" s="210"/>
      <c r="D28" s="210"/>
      <c r="E28" s="364"/>
      <c r="F28" s="186"/>
      <c r="G28" s="29">
        <f t="shared" si="1"/>
        <v>0</v>
      </c>
      <c r="I28" s="355"/>
      <c r="J28" s="355"/>
      <c r="K28" s="355"/>
      <c r="L28" s="355"/>
      <c r="M28" s="355"/>
      <c r="N28" s="63"/>
      <c r="O28" s="355"/>
      <c r="P28" s="355"/>
      <c r="Q28" s="355"/>
      <c r="R28" s="355"/>
      <c r="S28" s="355"/>
      <c r="T28" s="63"/>
      <c r="U28" s="355"/>
      <c r="V28" s="355"/>
      <c r="W28" s="355"/>
      <c r="X28" s="355"/>
      <c r="Y28" s="355"/>
      <c r="Z28" s="63"/>
      <c r="AA28" s="355"/>
      <c r="AB28" s="355"/>
      <c r="AC28" s="355"/>
      <c r="AD28" s="355"/>
      <c r="AE28" s="355"/>
      <c r="AF28" s="62"/>
      <c r="AG28" s="355"/>
      <c r="AH28" s="355"/>
      <c r="AI28" s="355"/>
      <c r="AJ28" s="355"/>
      <c r="AK28" s="355"/>
      <c r="AL28" s="62"/>
      <c r="AM28" s="355"/>
      <c r="AN28" s="355"/>
      <c r="AO28" s="355"/>
      <c r="AP28" s="355"/>
      <c r="AQ28" s="355"/>
      <c r="AR28" s="62"/>
      <c r="AS28" s="355"/>
      <c r="AT28" s="355"/>
      <c r="AU28" s="355"/>
      <c r="AV28" s="355"/>
      <c r="AW28" s="355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200"/>
      <c r="CB28" s="200"/>
      <c r="CC28" s="200"/>
      <c r="CD28" s="200"/>
      <c r="CE28" s="200"/>
      <c r="CF28" s="200"/>
    </row>
    <row r="29" spans="1:90" s="207" customFormat="1" ht="15" customHeight="1" thickBot="1" x14ac:dyDescent="0.3">
      <c r="A29" s="69" t="s">
        <v>26</v>
      </c>
      <c r="B29" s="70"/>
      <c r="C29" s="148"/>
      <c r="D29" s="108"/>
      <c r="E29" s="365"/>
      <c r="F29" s="186"/>
      <c r="G29" s="29">
        <f t="shared" si="1"/>
        <v>0</v>
      </c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08"/>
      <c r="CB29" s="208"/>
      <c r="CC29" s="208"/>
      <c r="CD29" s="208"/>
      <c r="CE29" s="208"/>
      <c r="CF29" s="208"/>
    </row>
    <row r="30" spans="1:90" s="207" customFormat="1" ht="15" customHeight="1" thickBot="1" x14ac:dyDescent="0.3">
      <c r="A30" s="71" t="s">
        <v>137</v>
      </c>
      <c r="B30" s="72" t="s">
        <v>208</v>
      </c>
      <c r="C30" s="73" t="s">
        <v>327</v>
      </c>
      <c r="D30" s="58">
        <f t="shared" ref="D30:D34" si="6">L30*M30+R30*S30+X30*Y30+AD30*AE30+AJ30*AK30+AP30*AQ30+AV30*AW30+BB30*BC30</f>
        <v>51624</v>
      </c>
      <c r="E30" s="366">
        <v>74338.559999999998</v>
      </c>
      <c r="F30" s="186"/>
      <c r="G30" s="29">
        <f t="shared" si="1"/>
        <v>118941.696</v>
      </c>
      <c r="I30" s="137" t="str">
        <f>$A$202</f>
        <v>CRU.KGB-100 1/2</v>
      </c>
      <c r="J30" s="58" t="str">
        <f>$B$202</f>
        <v>Каркас гардероба узкого</v>
      </c>
      <c r="K30" s="58" t="str">
        <f>$C$202</f>
        <v>600*460*2000</v>
      </c>
      <c r="L30" s="58">
        <v>1</v>
      </c>
      <c r="M30" s="138">
        <f>$D$202</f>
        <v>15544</v>
      </c>
      <c r="O30" s="137" t="str">
        <f>$A$203</f>
        <v>CRU.KGB-100 2/2</v>
      </c>
      <c r="P30" s="58" t="str">
        <f>$B$203</f>
        <v>Каркас гардероба узкого</v>
      </c>
      <c r="Q30" s="58" t="str">
        <f>$C$203</f>
        <v>600*460*2000</v>
      </c>
      <c r="R30" s="58">
        <v>1</v>
      </c>
      <c r="S30" s="138">
        <f>$D$203</f>
        <v>2181</v>
      </c>
      <c r="T30" s="29"/>
      <c r="U30" s="137" t="str">
        <f>$A$186</f>
        <v>CRF.FD-401</v>
      </c>
      <c r="V30" s="58" t="str">
        <f>$B$186</f>
        <v>Фасад высокий широкий универсальный</v>
      </c>
      <c r="W30" s="58" t="str">
        <f>$C$186</f>
        <v>594*18*1989</v>
      </c>
      <c r="X30" s="58">
        <v>1</v>
      </c>
      <c r="Y30" s="138">
        <f>$D$186</f>
        <v>32754</v>
      </c>
      <c r="Z30" s="29"/>
      <c r="AA30" s="137" t="str">
        <f>$A$252</f>
        <v>CR.RD-1</v>
      </c>
      <c r="AB30" s="58" t="str">
        <f>$B$252</f>
        <v>Ручка для фасада толщиной 18мм</v>
      </c>
      <c r="AC30" s="58">
        <f>$C$252</f>
        <v>0</v>
      </c>
      <c r="AD30" s="58">
        <v>1</v>
      </c>
      <c r="AE30" s="138">
        <f>$D$252</f>
        <v>322</v>
      </c>
      <c r="AF30" s="29"/>
      <c r="AG30" s="153" t="str">
        <f>$A$233</f>
        <v>CR.KP-004</v>
      </c>
      <c r="AH30" s="68" t="str">
        <f>$B$233</f>
        <v>Комплект петель с доводчиком (4шт)</v>
      </c>
      <c r="AI30" s="68">
        <f>$C$233</f>
        <v>0</v>
      </c>
      <c r="AJ30" s="68">
        <v>1</v>
      </c>
      <c r="AK30" s="154">
        <f>$D$233</f>
        <v>823</v>
      </c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08"/>
      <c r="CH30" s="208"/>
      <c r="CI30" s="208"/>
      <c r="CJ30" s="208"/>
      <c r="CK30" s="208"/>
      <c r="CL30" s="208"/>
    </row>
    <row r="31" spans="1:90" s="207" customFormat="1" ht="15" customHeight="1" x14ac:dyDescent="0.25">
      <c r="A31" s="21" t="s">
        <v>359</v>
      </c>
      <c r="B31" s="22" t="s">
        <v>208</v>
      </c>
      <c r="C31" s="106" t="s">
        <v>327</v>
      </c>
      <c r="D31" s="57">
        <f t="shared" si="6"/>
        <v>27463</v>
      </c>
      <c r="E31" s="362">
        <v>39546.720000000001</v>
      </c>
      <c r="F31" s="186"/>
      <c r="G31" s="29">
        <f t="shared" si="1"/>
        <v>63274.752</v>
      </c>
      <c r="I31" s="141" t="str">
        <f>$A$202</f>
        <v>CRU.KGB-100 1/2</v>
      </c>
      <c r="J31" s="57" t="str">
        <f>$B$202</f>
        <v>Каркас гардероба узкого</v>
      </c>
      <c r="K31" s="57" t="str">
        <f>$C$202</f>
        <v>600*460*2000</v>
      </c>
      <c r="L31" s="57">
        <v>1</v>
      </c>
      <c r="M31" s="142">
        <f>$D$202</f>
        <v>15544</v>
      </c>
      <c r="O31" s="141" t="str">
        <f>$A$203</f>
        <v>CRU.KGB-100 2/2</v>
      </c>
      <c r="P31" s="57" t="str">
        <f>$B$203</f>
        <v>Каркас гардероба узкого</v>
      </c>
      <c r="Q31" s="57" t="str">
        <f>$C$203</f>
        <v>600*460*2000</v>
      </c>
      <c r="R31" s="57">
        <v>1</v>
      </c>
      <c r="S31" s="142">
        <f>$D$203</f>
        <v>2181</v>
      </c>
      <c r="T31" s="29"/>
      <c r="U31" s="141" t="str">
        <f>$A$265</f>
        <v>CR.SR-401 black</v>
      </c>
      <c r="V31" s="57" t="str">
        <f>$B$265</f>
        <v>Фасад высокий широкий стекло в раме лакобель черный</v>
      </c>
      <c r="W31" s="57" t="str">
        <f>$C$265</f>
        <v>594*18*1989</v>
      </c>
      <c r="X31" s="57">
        <v>1</v>
      </c>
      <c r="Y31" s="142">
        <f>$D$265</f>
        <v>9356</v>
      </c>
      <c r="Z31" s="29"/>
      <c r="AA31" s="141" t="str">
        <f>$A$253</f>
        <v>CR.RS-1</v>
      </c>
      <c r="AB31" s="57" t="str">
        <f>$B$253</f>
        <v>Ручка для фасада стекло толщиной 4мм</v>
      </c>
      <c r="AC31" s="57">
        <f>$C$253</f>
        <v>0</v>
      </c>
      <c r="AD31" s="57">
        <v>1</v>
      </c>
      <c r="AE31" s="142">
        <f>$D$253</f>
        <v>382</v>
      </c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08"/>
      <c r="CH31" s="208"/>
      <c r="CI31" s="208"/>
      <c r="CJ31" s="208"/>
      <c r="CK31" s="208"/>
      <c r="CL31" s="208"/>
    </row>
    <row r="32" spans="1:90" s="207" customFormat="1" ht="15" customHeight="1" thickBot="1" x14ac:dyDescent="0.3">
      <c r="A32" s="21" t="s">
        <v>392</v>
      </c>
      <c r="B32" s="22" t="s">
        <v>208</v>
      </c>
      <c r="C32" s="106" t="s">
        <v>327</v>
      </c>
      <c r="D32" s="57">
        <f t="shared" si="6"/>
        <v>27463</v>
      </c>
      <c r="E32" s="362">
        <v>39546.720000000001</v>
      </c>
      <c r="F32" s="186"/>
      <c r="G32" s="29">
        <f t="shared" si="1"/>
        <v>63274.752</v>
      </c>
      <c r="I32" s="141" t="str">
        <f>$A$202</f>
        <v>CRU.KGB-100 1/2</v>
      </c>
      <c r="J32" s="57" t="str">
        <f>$B$202</f>
        <v>Каркас гардероба узкого</v>
      </c>
      <c r="K32" s="57" t="str">
        <f>$C$202</f>
        <v>600*460*2000</v>
      </c>
      <c r="L32" s="57">
        <v>1</v>
      </c>
      <c r="M32" s="142">
        <f>$D$202</f>
        <v>15544</v>
      </c>
      <c r="O32" s="141" t="str">
        <f>$A$203</f>
        <v>CRU.KGB-100 2/2</v>
      </c>
      <c r="P32" s="57" t="str">
        <f>$B$203</f>
        <v>Каркас гардероба узкого</v>
      </c>
      <c r="Q32" s="57" t="str">
        <f>$C$203</f>
        <v>600*460*2000</v>
      </c>
      <c r="R32" s="57">
        <v>1</v>
      </c>
      <c r="S32" s="142">
        <f>$D$203</f>
        <v>2181</v>
      </c>
      <c r="T32" s="29"/>
      <c r="U32" s="141" t="str">
        <f>$A$266</f>
        <v>CR.SR-401 white</v>
      </c>
      <c r="V32" s="57" t="str">
        <f>$B$266</f>
        <v>Фасад высокий широкий стекло в раме лакобель белый</v>
      </c>
      <c r="W32" s="57" t="str">
        <f>$C$266</f>
        <v>594*18*1989</v>
      </c>
      <c r="X32" s="57">
        <v>1</v>
      </c>
      <c r="Y32" s="142">
        <f>$D$266</f>
        <v>9356</v>
      </c>
      <c r="Z32" s="29"/>
      <c r="AA32" s="141" t="str">
        <f>$A$253</f>
        <v>CR.RS-1</v>
      </c>
      <c r="AB32" s="57" t="str">
        <f>$B$253</f>
        <v>Ручка для фасада стекло толщиной 4мм</v>
      </c>
      <c r="AC32" s="57">
        <f>$C$253</f>
        <v>0</v>
      </c>
      <c r="AD32" s="57">
        <v>1</v>
      </c>
      <c r="AE32" s="142">
        <f>$D$253</f>
        <v>382</v>
      </c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08"/>
      <c r="CH32" s="208"/>
      <c r="CI32" s="208"/>
      <c r="CJ32" s="208"/>
      <c r="CK32" s="208"/>
      <c r="CL32" s="208"/>
    </row>
    <row r="33" spans="1:90" s="207" customFormat="1" ht="15" customHeight="1" x14ac:dyDescent="0.25">
      <c r="A33" s="21" t="s">
        <v>138</v>
      </c>
      <c r="B33" s="22" t="s">
        <v>165</v>
      </c>
      <c r="C33" s="106" t="s">
        <v>328</v>
      </c>
      <c r="D33" s="57">
        <f t="shared" si="6"/>
        <v>74670</v>
      </c>
      <c r="E33" s="362">
        <v>107524.79999999999</v>
      </c>
      <c r="F33" s="186"/>
      <c r="G33" s="29">
        <f t="shared" si="1"/>
        <v>172039.67999999999</v>
      </c>
      <c r="I33" s="141" t="str">
        <f>$A$204</f>
        <v>CRU.KGB-201 (L) 1/2</v>
      </c>
      <c r="J33" s="57" t="str">
        <f>$B$204</f>
        <v>Каркас гардероба широкого левый</v>
      </c>
      <c r="K33" s="57" t="str">
        <f>$C$204</f>
        <v>896*460*2000</v>
      </c>
      <c r="L33" s="57">
        <v>1</v>
      </c>
      <c r="M33" s="142">
        <f>$D$204</f>
        <v>17216</v>
      </c>
      <c r="O33" s="141" t="str">
        <f>$A$205</f>
        <v>CRU.KGB-201 (L) 2/2</v>
      </c>
      <c r="P33" s="57" t="str">
        <f>$B$205</f>
        <v>Каркас гардероба широкого левый</v>
      </c>
      <c r="Q33" s="57" t="str">
        <f>$C$205</f>
        <v>896*460*2000</v>
      </c>
      <c r="R33" s="57">
        <v>1</v>
      </c>
      <c r="S33" s="142">
        <f>$D$205</f>
        <v>6212</v>
      </c>
      <c r="T33" s="29"/>
      <c r="U33" s="141" t="str">
        <f>$A$186</f>
        <v>CRF.FD-401</v>
      </c>
      <c r="V33" s="57" t="str">
        <f>$B$186</f>
        <v>Фасад высокий широкий универсальный</v>
      </c>
      <c r="W33" s="57" t="str">
        <f>$C$186</f>
        <v>594*18*1989</v>
      </c>
      <c r="X33" s="57">
        <v>1</v>
      </c>
      <c r="Y33" s="142">
        <f>$D$186</f>
        <v>32754</v>
      </c>
      <c r="Z33" s="29"/>
      <c r="AA33" s="141" t="str">
        <f>$A$187</f>
        <v>CRF.FD-501</v>
      </c>
      <c r="AB33" s="57" t="str">
        <f>$B$187</f>
        <v>Фасад высокий узкий универсальный</v>
      </c>
      <c r="AC33" s="57" t="str">
        <f>$C$187</f>
        <v>294*18*1989</v>
      </c>
      <c r="AD33" s="57">
        <v>1</v>
      </c>
      <c r="AE33" s="142">
        <f>$D$187</f>
        <v>16198</v>
      </c>
      <c r="AF33" s="29"/>
      <c r="AG33" s="137" t="str">
        <f>$A$252</f>
        <v>CR.RD-1</v>
      </c>
      <c r="AH33" s="58" t="str">
        <f>$B$252</f>
        <v>Ручка для фасада толщиной 18мм</v>
      </c>
      <c r="AI33" s="58">
        <f>$C$252</f>
        <v>0</v>
      </c>
      <c r="AJ33" s="58">
        <v>2</v>
      </c>
      <c r="AK33" s="138">
        <f>$D$252</f>
        <v>322</v>
      </c>
      <c r="AL33" s="29"/>
      <c r="AM33" s="137" t="str">
        <f>$A$233</f>
        <v>CR.KP-004</v>
      </c>
      <c r="AN33" s="58" t="str">
        <f>$B$233</f>
        <v>Комплект петель с доводчиком (4шт)</v>
      </c>
      <c r="AO33" s="58">
        <f>$C$233</f>
        <v>0</v>
      </c>
      <c r="AP33" s="58">
        <v>2</v>
      </c>
      <c r="AQ33" s="138">
        <f>$D$233</f>
        <v>823</v>
      </c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08"/>
      <c r="CH33" s="208"/>
      <c r="CI33" s="208"/>
      <c r="CJ33" s="208"/>
      <c r="CK33" s="208"/>
      <c r="CL33" s="208"/>
    </row>
    <row r="34" spans="1:90" s="207" customFormat="1" ht="15" customHeight="1" thickBot="1" x14ac:dyDescent="0.3">
      <c r="A34" s="23" t="s">
        <v>139</v>
      </c>
      <c r="B34" s="24" t="s">
        <v>166</v>
      </c>
      <c r="C34" s="147" t="s">
        <v>328</v>
      </c>
      <c r="D34" s="59">
        <f t="shared" si="6"/>
        <v>74670</v>
      </c>
      <c r="E34" s="367">
        <v>107524.79999999999</v>
      </c>
      <c r="F34" s="186"/>
      <c r="G34" s="29">
        <f t="shared" si="1"/>
        <v>172039.67999999999</v>
      </c>
      <c r="I34" s="139" t="str">
        <f>$A$206</f>
        <v>CRU.KGB-201 (R) 1/2</v>
      </c>
      <c r="J34" s="59" t="str">
        <f>$B$206</f>
        <v>Каркас гардероба широкого правый</v>
      </c>
      <c r="K34" s="59" t="str">
        <f>$C$206</f>
        <v>896*460*2000</v>
      </c>
      <c r="L34" s="59">
        <v>1</v>
      </c>
      <c r="M34" s="140">
        <f>$D$206</f>
        <v>17216</v>
      </c>
      <c r="O34" s="139" t="str">
        <f>$A$207</f>
        <v>CRU.KGB-201 (R) 2/2</v>
      </c>
      <c r="P34" s="59" t="str">
        <f>$B$207</f>
        <v>Каркас гардероба широкого правый</v>
      </c>
      <c r="Q34" s="59" t="str">
        <f>$C$207</f>
        <v>896*460*2000</v>
      </c>
      <c r="R34" s="59">
        <v>1</v>
      </c>
      <c r="S34" s="140">
        <f>$D$207</f>
        <v>6212</v>
      </c>
      <c r="T34" s="29"/>
      <c r="U34" s="139" t="str">
        <f>$A$186</f>
        <v>CRF.FD-401</v>
      </c>
      <c r="V34" s="59" t="str">
        <f>$B$186</f>
        <v>Фасад высокий широкий универсальный</v>
      </c>
      <c r="W34" s="59" t="str">
        <f>$C$186</f>
        <v>594*18*1989</v>
      </c>
      <c r="X34" s="59">
        <v>1</v>
      </c>
      <c r="Y34" s="140">
        <f>$D$186</f>
        <v>32754</v>
      </c>
      <c r="Z34" s="29"/>
      <c r="AA34" s="139" t="str">
        <f>$A$187</f>
        <v>CRF.FD-501</v>
      </c>
      <c r="AB34" s="59" t="str">
        <f>$B$187</f>
        <v>Фасад высокий узкий универсальный</v>
      </c>
      <c r="AC34" s="59" t="str">
        <f>$C$187</f>
        <v>294*18*1989</v>
      </c>
      <c r="AD34" s="59">
        <v>1</v>
      </c>
      <c r="AE34" s="140">
        <f>$D$187</f>
        <v>16198</v>
      </c>
      <c r="AF34" s="29"/>
      <c r="AG34" s="139" t="str">
        <f>$A$252</f>
        <v>CR.RD-1</v>
      </c>
      <c r="AH34" s="59" t="str">
        <f>$B$252</f>
        <v>Ручка для фасада толщиной 18мм</v>
      </c>
      <c r="AI34" s="59">
        <f>$C$252</f>
        <v>0</v>
      </c>
      <c r="AJ34" s="59">
        <v>2</v>
      </c>
      <c r="AK34" s="140">
        <f>$D$252</f>
        <v>322</v>
      </c>
      <c r="AL34" s="29"/>
      <c r="AM34" s="139" t="str">
        <f>$A$233</f>
        <v>CR.KP-004</v>
      </c>
      <c r="AN34" s="59" t="str">
        <f>$B$233</f>
        <v>Комплект петель с доводчиком (4шт)</v>
      </c>
      <c r="AO34" s="59">
        <f>$C$233</f>
        <v>0</v>
      </c>
      <c r="AP34" s="59">
        <v>2</v>
      </c>
      <c r="AQ34" s="140">
        <f>$D$233</f>
        <v>823</v>
      </c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08"/>
      <c r="CH34" s="208"/>
      <c r="CI34" s="208"/>
      <c r="CJ34" s="208"/>
      <c r="CK34" s="208"/>
      <c r="CL34" s="208"/>
    </row>
    <row r="35" spans="1:90" s="207" customFormat="1" ht="15" customHeight="1" thickBot="1" x14ac:dyDescent="0.3">
      <c r="A35" s="211" t="s">
        <v>126</v>
      </c>
      <c r="B35" s="212"/>
      <c r="C35" s="213"/>
      <c r="D35" s="214"/>
      <c r="E35" s="368"/>
      <c r="F35" s="186"/>
      <c r="G35" s="29">
        <f t="shared" si="1"/>
        <v>0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08"/>
      <c r="CB35" s="208"/>
      <c r="CC35" s="208"/>
      <c r="CD35" s="208"/>
      <c r="CE35" s="208"/>
      <c r="CF35" s="208"/>
    </row>
    <row r="36" spans="1:90" s="207" customFormat="1" ht="15" customHeight="1" x14ac:dyDescent="0.25">
      <c r="A36" s="71" t="s">
        <v>127</v>
      </c>
      <c r="B36" s="72" t="s">
        <v>437</v>
      </c>
      <c r="C36" s="73" t="s">
        <v>328</v>
      </c>
      <c r="D36" s="58">
        <f t="shared" ref="D36:D37" si="7">L36*M36+R36*S36+X36*Y36+AD36*AE36+AJ36*AK36+AP36*AQ36+AV36*AW36+BB36*BC36</f>
        <v>50106</v>
      </c>
      <c r="E36" s="366">
        <v>72152.639999999999</v>
      </c>
      <c r="F36" s="186"/>
      <c r="G36" s="29">
        <f t="shared" si="1"/>
        <v>115444.22399999999</v>
      </c>
      <c r="I36" s="137" t="str">
        <f>$A$179</f>
        <v>CRF.GPSO-100 1/2</v>
      </c>
      <c r="J36" s="58" t="str">
        <f>$B$179</f>
        <v>Горизонты и перегородки стеллажа открытого</v>
      </c>
      <c r="K36" s="58" t="str">
        <f>$C$179</f>
        <v>896*442*2000</v>
      </c>
      <c r="L36" s="58">
        <v>1</v>
      </c>
      <c r="M36" s="138">
        <f>$D$179</f>
        <v>32288</v>
      </c>
      <c r="N36" s="29"/>
      <c r="O36" s="137" t="str">
        <f>$A$223</f>
        <v>CRU.ZSSO-100</v>
      </c>
      <c r="P36" s="58" t="str">
        <f>$B$223</f>
        <v>Задняя стенка стеллажа открытого</v>
      </c>
      <c r="Q36" s="58" t="str">
        <f>$C$223</f>
        <v>896*442*2000</v>
      </c>
      <c r="R36" s="58">
        <v>1</v>
      </c>
      <c r="S36" s="138">
        <f>$D$223</f>
        <v>9349</v>
      </c>
      <c r="T36" s="29"/>
      <c r="U36" s="137" t="str">
        <f>$A$220</f>
        <v>CRU.GPSO-100 2/2</v>
      </c>
      <c r="V36" s="58" t="str">
        <f>$B$220</f>
        <v>Горизонты и перегородки стеллажа открытого</v>
      </c>
      <c r="W36" s="58" t="str">
        <f>$C$220</f>
        <v>896*442*2000</v>
      </c>
      <c r="X36" s="58">
        <v>1</v>
      </c>
      <c r="Y36" s="138">
        <f>$D$220</f>
        <v>6689</v>
      </c>
      <c r="Z36" s="29"/>
      <c r="AA36" s="137" t="str">
        <f>$A$234</f>
        <v>CR.KFSO-100 W</v>
      </c>
      <c r="AB36" s="58" t="str">
        <f>$B$234</f>
        <v>Комплект компл. Фурн. стеллажа выс.</v>
      </c>
      <c r="AC36" s="58">
        <f>$C$234</f>
        <v>0</v>
      </c>
      <c r="AD36" s="58">
        <v>1</v>
      </c>
      <c r="AE36" s="138">
        <f>$D$234</f>
        <v>1780</v>
      </c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08"/>
      <c r="CB36" s="208"/>
      <c r="CC36" s="208"/>
      <c r="CD36" s="208"/>
      <c r="CE36" s="208"/>
      <c r="CF36" s="208"/>
    </row>
    <row r="37" spans="1:90" s="207" customFormat="1" ht="15" customHeight="1" thickBot="1" x14ac:dyDescent="0.3">
      <c r="A37" s="23" t="s">
        <v>181</v>
      </c>
      <c r="B37" s="24" t="s">
        <v>438</v>
      </c>
      <c r="C37" s="147" t="s">
        <v>329</v>
      </c>
      <c r="D37" s="59">
        <f t="shared" si="7"/>
        <v>33036</v>
      </c>
      <c r="E37" s="367">
        <v>47571.839999999997</v>
      </c>
      <c r="F37" s="186"/>
      <c r="G37" s="29">
        <f t="shared" si="1"/>
        <v>76114.943999999989</v>
      </c>
      <c r="I37" s="139" t="str">
        <f>$A$180</f>
        <v>CRF.GPSO-200 1/2</v>
      </c>
      <c r="J37" s="59" t="str">
        <f>$B$180</f>
        <v>Горизонты и перегородки стеллажа открытого</v>
      </c>
      <c r="K37" s="59" t="str">
        <f>$C$180</f>
        <v>896*442*1202</v>
      </c>
      <c r="L37" s="59">
        <v>1</v>
      </c>
      <c r="M37" s="140">
        <f>$D$180</f>
        <v>21683</v>
      </c>
      <c r="N37" s="29"/>
      <c r="O37" s="139" t="str">
        <f>$A$224</f>
        <v>CRU.ZSSO-200</v>
      </c>
      <c r="P37" s="59" t="str">
        <f>$B$224</f>
        <v>Задняя стенка стеллажа открытого</v>
      </c>
      <c r="Q37" s="59" t="str">
        <f>$C$224</f>
        <v>896*442*1202</v>
      </c>
      <c r="R37" s="59">
        <v>1</v>
      </c>
      <c r="S37" s="140">
        <f>$D$224</f>
        <v>5571</v>
      </c>
      <c r="T37" s="29"/>
      <c r="U37" s="139" t="str">
        <f>$A$222</f>
        <v>CRU.GPSO-200 2/2</v>
      </c>
      <c r="V37" s="59" t="str">
        <f>$B$222</f>
        <v>Горизонты и перегородки стеллажа открытого</v>
      </c>
      <c r="W37" s="59" t="str">
        <f>$C$222</f>
        <v>896*442*1202</v>
      </c>
      <c r="X37" s="59">
        <v>1</v>
      </c>
      <c r="Y37" s="140">
        <f>$D$222</f>
        <v>4218</v>
      </c>
      <c r="Z37" s="29"/>
      <c r="AA37" s="139" t="str">
        <f>$A$235</f>
        <v>CR.KFSO-200 W</v>
      </c>
      <c r="AB37" s="59" t="str">
        <f>$B$235</f>
        <v>Комплект компл. Фурн. стеллажа среднего</v>
      </c>
      <c r="AC37" s="59">
        <f>$C$235</f>
        <v>0</v>
      </c>
      <c r="AD37" s="59">
        <v>1</v>
      </c>
      <c r="AE37" s="140">
        <f>$D$235</f>
        <v>1564</v>
      </c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08"/>
      <c r="CB37" s="208"/>
      <c r="CC37" s="208"/>
      <c r="CD37" s="208"/>
      <c r="CE37" s="208"/>
      <c r="CF37" s="208"/>
    </row>
    <row r="38" spans="1:90" s="207" customFormat="1" ht="15" customHeight="1" thickBot="1" x14ac:dyDescent="0.3">
      <c r="A38" s="211" t="s">
        <v>123</v>
      </c>
      <c r="B38" s="212"/>
      <c r="C38" s="213"/>
      <c r="D38" s="214"/>
      <c r="E38" s="368"/>
      <c r="F38" s="186"/>
      <c r="G38" s="29">
        <f t="shared" si="1"/>
        <v>0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08"/>
      <c r="CB38" s="208"/>
      <c r="CC38" s="208"/>
      <c r="CD38" s="208"/>
      <c r="CE38" s="208"/>
      <c r="CF38" s="208"/>
    </row>
    <row r="39" spans="1:90" s="207" customFormat="1" ht="15" customHeight="1" x14ac:dyDescent="0.25">
      <c r="A39" s="71" t="s">
        <v>360</v>
      </c>
      <c r="B39" s="72" t="s">
        <v>111</v>
      </c>
      <c r="C39" s="73" t="s">
        <v>328</v>
      </c>
      <c r="D39" s="58">
        <f>L39*M39+R39*S39+X39*Y39+AD39*AE39+AJ39*AK39+AP39*AQ39+AV39*AW39+BB39*BC39+BH39*BI39</f>
        <v>58936</v>
      </c>
      <c r="E39" s="366">
        <v>84867.839999999997</v>
      </c>
      <c r="F39" s="186"/>
      <c r="G39" s="29">
        <f t="shared" si="1"/>
        <v>135788.54399999999</v>
      </c>
      <c r="I39" s="137" t="str">
        <f>$A$212</f>
        <v>CRU.ST-100 1/2</v>
      </c>
      <c r="J39" s="58" t="str">
        <f>$B$212</f>
        <v>Стеллаж широкий высокий</v>
      </c>
      <c r="K39" s="58" t="str">
        <f>$C$212</f>
        <v>896*442*2000</v>
      </c>
      <c r="L39" s="58">
        <v>1</v>
      </c>
      <c r="M39" s="138">
        <f>$D$212</f>
        <v>16286</v>
      </c>
      <c r="O39" s="137" t="str">
        <f>$A$213</f>
        <v>CRU.ST-100 2/2</v>
      </c>
      <c r="P39" s="58" t="str">
        <f>$B$213</f>
        <v>Стеллаж широкий высокий</v>
      </c>
      <c r="Q39" s="58" t="str">
        <f>$C$213</f>
        <v>896*442*2000</v>
      </c>
      <c r="R39" s="58">
        <v>1</v>
      </c>
      <c r="S39" s="138">
        <f>$D$213</f>
        <v>7985</v>
      </c>
      <c r="T39" s="29"/>
      <c r="U39" s="137" t="str">
        <f>$A$184</f>
        <v>CRF.FD-301 (L)</v>
      </c>
      <c r="V39" s="58" t="str">
        <f>$B$184</f>
        <v>Фасад низкий средний левый</v>
      </c>
      <c r="W39" s="58" t="str">
        <f>$C$184</f>
        <v>444*18*796</v>
      </c>
      <c r="X39" s="58">
        <v>1</v>
      </c>
      <c r="Y39" s="138">
        <f>$D$184</f>
        <v>9791</v>
      </c>
      <c r="Z39" s="29"/>
      <c r="AA39" s="137" t="str">
        <f>$A$185</f>
        <v>CRF.FD-301 (R)</v>
      </c>
      <c r="AB39" s="58" t="str">
        <f>$B$185</f>
        <v>Фасад низкий средний правый</v>
      </c>
      <c r="AC39" s="58" t="str">
        <f>$C$185</f>
        <v>444*18*796</v>
      </c>
      <c r="AD39" s="58">
        <v>1</v>
      </c>
      <c r="AE39" s="138">
        <f>$D$185</f>
        <v>9791</v>
      </c>
      <c r="AF39" s="29"/>
      <c r="AG39" s="137" t="str">
        <f>$A$257</f>
        <v>CR.SR-201 (L) black</v>
      </c>
      <c r="AH39" s="58" t="str">
        <f>$B$257</f>
        <v>Фасад средний стекло в раме лакобель черный левый</v>
      </c>
      <c r="AI39" s="58" t="str">
        <f>$C$257</f>
        <v>444*18*1191</v>
      </c>
      <c r="AJ39" s="58">
        <v>1</v>
      </c>
      <c r="AK39" s="138">
        <f>$D$257</f>
        <v>6426</v>
      </c>
      <c r="AL39" s="29"/>
      <c r="AM39" s="137" t="str">
        <f>$A$258</f>
        <v>CR.SR-201 (R) black</v>
      </c>
      <c r="AN39" s="58" t="str">
        <f>$B$258</f>
        <v>Фасад средний стекло в раме лакобель черный правый</v>
      </c>
      <c r="AO39" s="58" t="str">
        <f>$C$258</f>
        <v>444*18*1191</v>
      </c>
      <c r="AP39" s="58">
        <v>1</v>
      </c>
      <c r="AQ39" s="138">
        <f>$D$258</f>
        <v>6426</v>
      </c>
      <c r="AR39" s="29"/>
      <c r="AS39" s="137" t="str">
        <f>$A$252</f>
        <v>CR.RD-1</v>
      </c>
      <c r="AT39" s="58" t="str">
        <f>$B$252</f>
        <v>Ручка для фасада толщиной 18мм</v>
      </c>
      <c r="AU39" s="58">
        <f>$C$252</f>
        <v>0</v>
      </c>
      <c r="AV39" s="58">
        <v>2</v>
      </c>
      <c r="AW39" s="138">
        <f>$D$252</f>
        <v>322</v>
      </c>
      <c r="AX39" s="29"/>
      <c r="AY39" s="137" t="str">
        <f>$A$253</f>
        <v>CR.RS-1</v>
      </c>
      <c r="AZ39" s="58" t="str">
        <f>$B$253</f>
        <v>Ручка для фасада стекло толщиной 4мм</v>
      </c>
      <c r="BA39" s="58">
        <f>$C$253</f>
        <v>0</v>
      </c>
      <c r="BB39" s="58">
        <v>2</v>
      </c>
      <c r="BC39" s="138">
        <f>$D$253</f>
        <v>382</v>
      </c>
      <c r="BD39" s="29"/>
      <c r="BE39" s="137" t="str">
        <f>$A$233</f>
        <v>CR.KP-004</v>
      </c>
      <c r="BF39" s="58" t="str">
        <f>$B$233</f>
        <v>Комплект петель с доводчиком (4шт)</v>
      </c>
      <c r="BG39" s="58">
        <f>$C$233</f>
        <v>0</v>
      </c>
      <c r="BH39" s="58">
        <v>1</v>
      </c>
      <c r="BI39" s="138">
        <f>$D$233</f>
        <v>823</v>
      </c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08"/>
      <c r="CH39" s="208"/>
      <c r="CI39" s="208"/>
      <c r="CJ39" s="208"/>
      <c r="CK39" s="208"/>
      <c r="CL39" s="208"/>
    </row>
    <row r="40" spans="1:90" s="207" customFormat="1" ht="15" customHeight="1" thickBot="1" x14ac:dyDescent="0.3">
      <c r="A40" s="21" t="s">
        <v>393</v>
      </c>
      <c r="B40" s="22" t="s">
        <v>111</v>
      </c>
      <c r="C40" s="106" t="s">
        <v>328</v>
      </c>
      <c r="D40" s="57">
        <f>L40*M40+R40*S40+X40*Y40+AD40*AE40+AJ40*AK40+AP40*AQ40+AV40*AW40+BB40*BC40+BH40*BI40</f>
        <v>58936</v>
      </c>
      <c r="E40" s="362">
        <v>84867.839999999997</v>
      </c>
      <c r="F40" s="186"/>
      <c r="G40" s="29">
        <f t="shared" si="1"/>
        <v>135788.54399999999</v>
      </c>
      <c r="I40" s="141" t="str">
        <f>$A$212</f>
        <v>CRU.ST-100 1/2</v>
      </c>
      <c r="J40" s="57" t="str">
        <f>$B$212</f>
        <v>Стеллаж широкий высокий</v>
      </c>
      <c r="K40" s="57" t="str">
        <f>$C$212</f>
        <v>896*442*2000</v>
      </c>
      <c r="L40" s="57">
        <v>1</v>
      </c>
      <c r="M40" s="142">
        <f>$D$212</f>
        <v>16286</v>
      </c>
      <c r="O40" s="141" t="str">
        <f t="shared" ref="O40:O43" si="8">$A$213</f>
        <v>CRU.ST-100 2/2</v>
      </c>
      <c r="P40" s="57" t="str">
        <f t="shared" ref="P40:P43" si="9">$B$213</f>
        <v>Стеллаж широкий высокий</v>
      </c>
      <c r="Q40" s="57" t="str">
        <f t="shared" ref="Q40:Q43" si="10">$C$213</f>
        <v>896*442*2000</v>
      </c>
      <c r="R40" s="57">
        <v>1</v>
      </c>
      <c r="S40" s="142">
        <f t="shared" ref="S40:S43" si="11">$D$213</f>
        <v>7985</v>
      </c>
      <c r="T40" s="29"/>
      <c r="U40" s="141" t="str">
        <f>$A$184</f>
        <v>CRF.FD-301 (L)</v>
      </c>
      <c r="V40" s="57" t="str">
        <f>$B$184</f>
        <v>Фасад низкий средний левый</v>
      </c>
      <c r="W40" s="57" t="str">
        <f>$C$184</f>
        <v>444*18*796</v>
      </c>
      <c r="X40" s="57">
        <v>1</v>
      </c>
      <c r="Y40" s="142">
        <f>$D$184</f>
        <v>9791</v>
      </c>
      <c r="Z40" s="29"/>
      <c r="AA40" s="141" t="str">
        <f>$A$185</f>
        <v>CRF.FD-301 (R)</v>
      </c>
      <c r="AB40" s="57" t="str">
        <f>$B$185</f>
        <v>Фасад низкий средний правый</v>
      </c>
      <c r="AC40" s="57" t="str">
        <f>$C$185</f>
        <v>444*18*796</v>
      </c>
      <c r="AD40" s="57">
        <v>1</v>
      </c>
      <c r="AE40" s="142">
        <f>$D$185</f>
        <v>9791</v>
      </c>
      <c r="AF40" s="29"/>
      <c r="AG40" s="141" t="str">
        <f>$A$259</f>
        <v>CR.SR-201 (L) white</v>
      </c>
      <c r="AH40" s="57" t="str">
        <f>$B$259</f>
        <v>Фасад средний стекло в раме лакобель белый левый</v>
      </c>
      <c r="AI40" s="57" t="str">
        <f>$C$259</f>
        <v>444*18*1191</v>
      </c>
      <c r="AJ40" s="57">
        <v>1</v>
      </c>
      <c r="AK40" s="142">
        <f>$D$259</f>
        <v>6426</v>
      </c>
      <c r="AL40" s="29"/>
      <c r="AM40" s="139" t="str">
        <f>$A$260</f>
        <v>CR.SR-201 (R) white</v>
      </c>
      <c r="AN40" s="59" t="str">
        <f>$B$260</f>
        <v>Фасад средний стекло в раме лакобель белый правый</v>
      </c>
      <c r="AO40" s="59" t="str">
        <f>$C$260</f>
        <v>444*18*1191</v>
      </c>
      <c r="AP40" s="59">
        <v>1</v>
      </c>
      <c r="AQ40" s="140">
        <f>$D$260</f>
        <v>6426</v>
      </c>
      <c r="AR40" s="29"/>
      <c r="AS40" s="139" t="str">
        <f>$A$252</f>
        <v>CR.RD-1</v>
      </c>
      <c r="AT40" s="59" t="str">
        <f>$B$252</f>
        <v>Ручка для фасада толщиной 18мм</v>
      </c>
      <c r="AU40" s="59">
        <f>$C$252</f>
        <v>0</v>
      </c>
      <c r="AV40" s="59">
        <v>2</v>
      </c>
      <c r="AW40" s="140">
        <f>$D$252</f>
        <v>322</v>
      </c>
      <c r="AX40" s="29"/>
      <c r="AY40" s="139" t="str">
        <f>$A$253</f>
        <v>CR.RS-1</v>
      </c>
      <c r="AZ40" s="59" t="str">
        <f>$B$253</f>
        <v>Ручка для фасада стекло толщиной 4мм</v>
      </c>
      <c r="BA40" s="59">
        <f>$C$253</f>
        <v>0</v>
      </c>
      <c r="BB40" s="59">
        <v>2</v>
      </c>
      <c r="BC40" s="140">
        <f>$D$253</f>
        <v>382</v>
      </c>
      <c r="BD40" s="29"/>
      <c r="BE40" s="139" t="str">
        <f>$A$233</f>
        <v>CR.KP-004</v>
      </c>
      <c r="BF40" s="59" t="str">
        <f>$B$233</f>
        <v>Комплект петель с доводчиком (4шт)</v>
      </c>
      <c r="BG40" s="59">
        <f>$C$233</f>
        <v>0</v>
      </c>
      <c r="BH40" s="59">
        <v>1</v>
      </c>
      <c r="BI40" s="140">
        <f>$D$233</f>
        <v>823</v>
      </c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08"/>
      <c r="CH40" s="208"/>
      <c r="CI40" s="208"/>
      <c r="CJ40" s="208"/>
      <c r="CK40" s="208"/>
      <c r="CL40" s="208"/>
    </row>
    <row r="41" spans="1:90" s="207" customFormat="1" ht="15" customHeight="1" thickBot="1" x14ac:dyDescent="0.3">
      <c r="A41" s="21" t="s">
        <v>117</v>
      </c>
      <c r="B41" s="22" t="s">
        <v>111</v>
      </c>
      <c r="C41" s="106" t="s">
        <v>328</v>
      </c>
      <c r="D41" s="57">
        <f t="shared" ref="D41:D52" si="12">L41*M41+R41*S41+X41*Y41+AD41*AE41+AJ41*AK41+AP41*AQ41+AV41*AW41+BB41*BC41</f>
        <v>75541</v>
      </c>
      <c r="E41" s="362">
        <v>108779.04000000001</v>
      </c>
      <c r="F41" s="186"/>
      <c r="G41" s="29">
        <f t="shared" si="1"/>
        <v>174046.46400000001</v>
      </c>
      <c r="I41" s="141" t="str">
        <f>$A$212</f>
        <v>CRU.ST-100 1/2</v>
      </c>
      <c r="J41" s="57" t="str">
        <f>$B$212</f>
        <v>Стеллаж широкий высокий</v>
      </c>
      <c r="K41" s="57" t="str">
        <f>$C$212</f>
        <v>896*442*2000</v>
      </c>
      <c r="L41" s="57">
        <v>1</v>
      </c>
      <c r="M41" s="142">
        <f>$D$212</f>
        <v>16286</v>
      </c>
      <c r="O41" s="141" t="str">
        <f t="shared" si="8"/>
        <v>CRU.ST-100 2/2</v>
      </c>
      <c r="P41" s="57" t="str">
        <f t="shared" si="9"/>
        <v>Стеллаж широкий высокий</v>
      </c>
      <c r="Q41" s="57" t="str">
        <f t="shared" si="10"/>
        <v>896*442*2000</v>
      </c>
      <c r="R41" s="57">
        <v>1</v>
      </c>
      <c r="S41" s="142">
        <f t="shared" si="11"/>
        <v>7985</v>
      </c>
      <c r="T41" s="29"/>
      <c r="U41" s="141" t="str">
        <f>$A$181</f>
        <v>CRF.FD-101</v>
      </c>
      <c r="V41" s="57" t="str">
        <f>$B$181</f>
        <v>Фасад высокий средний универсальный</v>
      </c>
      <c r="W41" s="57" t="str">
        <f>$C$181</f>
        <v>444*18*1989</v>
      </c>
      <c r="X41" s="57">
        <v>2</v>
      </c>
      <c r="Y41" s="142">
        <f>$D$181</f>
        <v>24490</v>
      </c>
      <c r="Z41" s="29"/>
      <c r="AA41" s="141" t="str">
        <f>$A$252</f>
        <v>CR.RD-1</v>
      </c>
      <c r="AB41" s="57" t="str">
        <f>$B$252</f>
        <v>Ручка для фасада толщиной 18мм</v>
      </c>
      <c r="AC41" s="57">
        <f>$C$252</f>
        <v>0</v>
      </c>
      <c r="AD41" s="57">
        <v>2</v>
      </c>
      <c r="AE41" s="142">
        <f>$D$252</f>
        <v>322</v>
      </c>
      <c r="AF41" s="29"/>
      <c r="AG41" s="139" t="str">
        <f>$A$233</f>
        <v>CR.KP-004</v>
      </c>
      <c r="AH41" s="59" t="str">
        <f>$B$233</f>
        <v>Комплект петель с доводчиком (4шт)</v>
      </c>
      <c r="AI41" s="59">
        <f>$C$233</f>
        <v>0</v>
      </c>
      <c r="AJ41" s="59">
        <v>2</v>
      </c>
      <c r="AK41" s="140">
        <f>$D$233</f>
        <v>823</v>
      </c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08"/>
      <c r="CH41" s="208"/>
      <c r="CI41" s="208"/>
      <c r="CJ41" s="208"/>
      <c r="CK41" s="208"/>
      <c r="CL41" s="208"/>
    </row>
    <row r="42" spans="1:90" s="207" customFormat="1" ht="15" customHeight="1" x14ac:dyDescent="0.25">
      <c r="A42" s="21" t="s">
        <v>361</v>
      </c>
      <c r="B42" s="22" t="s">
        <v>111</v>
      </c>
      <c r="C42" s="106" t="s">
        <v>328</v>
      </c>
      <c r="D42" s="57">
        <f t="shared" si="12"/>
        <v>41667</v>
      </c>
      <c r="E42" s="362">
        <v>60000.480000000003</v>
      </c>
      <c r="F42" s="186"/>
      <c r="G42" s="29">
        <f t="shared" si="1"/>
        <v>96000.768000000011</v>
      </c>
      <c r="I42" s="141" t="str">
        <f>$A$212</f>
        <v>CRU.ST-100 1/2</v>
      </c>
      <c r="J42" s="57" t="str">
        <f>$B$212</f>
        <v>Стеллаж широкий высокий</v>
      </c>
      <c r="K42" s="57" t="str">
        <f>$C$212</f>
        <v>896*442*2000</v>
      </c>
      <c r="L42" s="57">
        <v>1</v>
      </c>
      <c r="M42" s="142">
        <f>$D$212</f>
        <v>16286</v>
      </c>
      <c r="O42" s="141" t="str">
        <f t="shared" si="8"/>
        <v>CRU.ST-100 2/2</v>
      </c>
      <c r="P42" s="57" t="str">
        <f t="shared" si="9"/>
        <v>Стеллаж широкий высокий</v>
      </c>
      <c r="Q42" s="57" t="str">
        <f t="shared" si="10"/>
        <v>896*442*2000</v>
      </c>
      <c r="R42" s="57">
        <v>1</v>
      </c>
      <c r="S42" s="142">
        <f t="shared" si="11"/>
        <v>7985</v>
      </c>
      <c r="T42" s="29"/>
      <c r="U42" s="141" t="str">
        <f>$A$255</f>
        <v>CR.SR-101 black</v>
      </c>
      <c r="V42" s="57" t="str">
        <f>$B$255</f>
        <v>Фасад высокий стекло в раме лакобель черный</v>
      </c>
      <c r="W42" s="57" t="str">
        <f>$C$255</f>
        <v>444*18*1989</v>
      </c>
      <c r="X42" s="57">
        <v>2</v>
      </c>
      <c r="Y42" s="142">
        <f>$D$255</f>
        <v>8316</v>
      </c>
      <c r="Z42" s="29"/>
      <c r="AA42" s="141" t="str">
        <f>$A$253</f>
        <v>CR.RS-1</v>
      </c>
      <c r="AB42" s="57" t="str">
        <f>$B$253</f>
        <v>Ручка для фасада стекло толщиной 4мм</v>
      </c>
      <c r="AC42" s="57">
        <f>$C$253</f>
        <v>0</v>
      </c>
      <c r="AD42" s="57">
        <v>2</v>
      </c>
      <c r="AE42" s="142">
        <f>$D$253</f>
        <v>382</v>
      </c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08"/>
      <c r="CH42" s="208"/>
      <c r="CI42" s="208"/>
      <c r="CJ42" s="208"/>
      <c r="CK42" s="208"/>
      <c r="CL42" s="208"/>
    </row>
    <row r="43" spans="1:90" s="207" customFormat="1" ht="15" customHeight="1" thickBot="1" x14ac:dyDescent="0.3">
      <c r="A43" s="21" t="s">
        <v>394</v>
      </c>
      <c r="B43" s="22" t="s">
        <v>111</v>
      </c>
      <c r="C43" s="106" t="s">
        <v>328</v>
      </c>
      <c r="D43" s="57">
        <f t="shared" si="12"/>
        <v>41667</v>
      </c>
      <c r="E43" s="362">
        <v>60000.480000000003</v>
      </c>
      <c r="F43" s="186"/>
      <c r="G43" s="29">
        <f t="shared" si="1"/>
        <v>96000.768000000011</v>
      </c>
      <c r="I43" s="141" t="str">
        <f>$A$212</f>
        <v>CRU.ST-100 1/2</v>
      </c>
      <c r="J43" s="57" t="str">
        <f>$B$212</f>
        <v>Стеллаж широкий высокий</v>
      </c>
      <c r="K43" s="57" t="str">
        <f>$C$212</f>
        <v>896*442*2000</v>
      </c>
      <c r="L43" s="57">
        <v>1</v>
      </c>
      <c r="M43" s="142">
        <f>$D$212</f>
        <v>16286</v>
      </c>
      <c r="O43" s="141" t="str">
        <f t="shared" si="8"/>
        <v>CRU.ST-100 2/2</v>
      </c>
      <c r="P43" s="57" t="str">
        <f t="shared" si="9"/>
        <v>Стеллаж широкий высокий</v>
      </c>
      <c r="Q43" s="57" t="str">
        <f t="shared" si="10"/>
        <v>896*442*2000</v>
      </c>
      <c r="R43" s="57">
        <v>1</v>
      </c>
      <c r="S43" s="142">
        <f t="shared" si="11"/>
        <v>7985</v>
      </c>
      <c r="T43" s="29"/>
      <c r="U43" s="141" t="str">
        <f>$A$256</f>
        <v>CR.SR-101 white</v>
      </c>
      <c r="V43" s="57" t="str">
        <f>$B$256</f>
        <v>Фасад высокий стекло в раме лакобель белый</v>
      </c>
      <c r="W43" s="57" t="str">
        <f>$C$256</f>
        <v>444*18*1989</v>
      </c>
      <c r="X43" s="57">
        <v>2</v>
      </c>
      <c r="Y43" s="142">
        <f>$D$256</f>
        <v>8316</v>
      </c>
      <c r="Z43" s="29"/>
      <c r="AA43" s="141" t="str">
        <f>$A$253</f>
        <v>CR.RS-1</v>
      </c>
      <c r="AB43" s="57" t="str">
        <f>$B$253</f>
        <v>Ручка для фасада стекло толщиной 4мм</v>
      </c>
      <c r="AC43" s="57">
        <f>$C$253</f>
        <v>0</v>
      </c>
      <c r="AD43" s="57">
        <v>2</v>
      </c>
      <c r="AE43" s="142">
        <f>$D$253</f>
        <v>382</v>
      </c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08"/>
      <c r="CH43" s="208"/>
      <c r="CI43" s="208"/>
      <c r="CJ43" s="208"/>
      <c r="CK43" s="208"/>
      <c r="CL43" s="208"/>
    </row>
    <row r="44" spans="1:90" s="207" customFormat="1" ht="15" customHeight="1" x14ac:dyDescent="0.25">
      <c r="A44" s="21" t="s">
        <v>118</v>
      </c>
      <c r="B44" s="22" t="s">
        <v>209</v>
      </c>
      <c r="C44" s="106" t="s">
        <v>329</v>
      </c>
      <c r="D44" s="57">
        <f t="shared" si="12"/>
        <v>37902</v>
      </c>
      <c r="E44" s="362">
        <v>54578.880000000005</v>
      </c>
      <c r="F44" s="186"/>
      <c r="G44" s="29">
        <f t="shared" si="1"/>
        <v>87326.208000000013</v>
      </c>
      <c r="I44" s="141" t="str">
        <f t="shared" ref="I44:I49" si="13">$A$214</f>
        <v>CRU.ST-200 1/2</v>
      </c>
      <c r="J44" s="57" t="str">
        <f t="shared" ref="J44:J49" si="14">$B$214</f>
        <v>Стеллаж широкий средний</v>
      </c>
      <c r="K44" s="57" t="str">
        <f t="shared" ref="K44:K49" si="15">$C$214</f>
        <v>896*442*1202</v>
      </c>
      <c r="L44" s="57">
        <v>1</v>
      </c>
      <c r="M44" s="142">
        <f t="shared" ref="M44:M49" si="16">$D$214</f>
        <v>14865</v>
      </c>
      <c r="O44" s="141" t="str">
        <f t="shared" ref="O44:O49" si="17">$A$215</f>
        <v>CRU.ST-200 2/2</v>
      </c>
      <c r="P44" s="57" t="str">
        <f t="shared" ref="P44:P49" si="18">$B$215</f>
        <v>Стеллаж широкий средний</v>
      </c>
      <c r="Q44" s="57" t="str">
        <f t="shared" ref="Q44:Q49" si="19">$C$215</f>
        <v>896*442*1202</v>
      </c>
      <c r="R44" s="57">
        <v>1</v>
      </c>
      <c r="S44" s="142">
        <f>$D$215</f>
        <v>1988</v>
      </c>
      <c r="T44" s="29"/>
      <c r="U44" s="141" t="str">
        <f>$A$184</f>
        <v>CRF.FD-301 (L)</v>
      </c>
      <c r="V44" s="57" t="str">
        <f>$B$184</f>
        <v>Фасад низкий средний левый</v>
      </c>
      <c r="W44" s="57" t="str">
        <f>$C$184</f>
        <v>444*18*796</v>
      </c>
      <c r="X44" s="57">
        <v>1</v>
      </c>
      <c r="Y44" s="142">
        <f>$D$184</f>
        <v>9791</v>
      </c>
      <c r="Z44" s="29"/>
      <c r="AA44" s="141" t="str">
        <f>$A$185</f>
        <v>CRF.FD-301 (R)</v>
      </c>
      <c r="AB44" s="57" t="str">
        <f>$B$185</f>
        <v>Фасад низкий средний правый</v>
      </c>
      <c r="AC44" s="57" t="str">
        <f>$C$185</f>
        <v>444*18*796</v>
      </c>
      <c r="AD44" s="57">
        <v>1</v>
      </c>
      <c r="AE44" s="142">
        <f>$D$185</f>
        <v>9791</v>
      </c>
      <c r="AF44" s="29"/>
      <c r="AG44" s="137" t="str">
        <f>$A$252</f>
        <v>CR.RD-1</v>
      </c>
      <c r="AH44" s="58" t="str">
        <f>$B$252</f>
        <v>Ручка для фасада толщиной 18мм</v>
      </c>
      <c r="AI44" s="58">
        <f>$C$252</f>
        <v>0</v>
      </c>
      <c r="AJ44" s="58">
        <v>2</v>
      </c>
      <c r="AK44" s="138">
        <f>$D$252</f>
        <v>322</v>
      </c>
      <c r="AL44" s="29"/>
      <c r="AM44" s="137" t="str">
        <f>$A$233</f>
        <v>CR.KP-004</v>
      </c>
      <c r="AN44" s="58" t="str">
        <f>$B$233</f>
        <v>Комплект петель с доводчиком (4шт)</v>
      </c>
      <c r="AO44" s="58">
        <f>$C$233</f>
        <v>0</v>
      </c>
      <c r="AP44" s="58">
        <v>1</v>
      </c>
      <c r="AQ44" s="138">
        <f>$D$233</f>
        <v>823</v>
      </c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08"/>
      <c r="CH44" s="208"/>
      <c r="CI44" s="208"/>
      <c r="CJ44" s="208"/>
      <c r="CK44" s="208"/>
      <c r="CL44" s="208"/>
    </row>
    <row r="45" spans="1:90" s="207" customFormat="1" ht="15" customHeight="1" thickBot="1" x14ac:dyDescent="0.3">
      <c r="A45" s="69" t="s">
        <v>119</v>
      </c>
      <c r="B45" s="70" t="s">
        <v>209</v>
      </c>
      <c r="C45" s="148" t="s">
        <v>329</v>
      </c>
      <c r="D45" s="108">
        <f t="shared" si="12"/>
        <v>47664</v>
      </c>
      <c r="E45" s="365">
        <v>68636.160000000003</v>
      </c>
      <c r="F45" s="186"/>
      <c r="G45" s="29">
        <f t="shared" si="1"/>
        <v>109817.856</v>
      </c>
      <c r="I45" s="155" t="str">
        <f t="shared" si="13"/>
        <v>CRU.ST-200 1/2</v>
      </c>
      <c r="J45" s="108" t="str">
        <f t="shared" si="14"/>
        <v>Стеллаж широкий средний</v>
      </c>
      <c r="K45" s="108" t="str">
        <f t="shared" si="15"/>
        <v>896*442*1202</v>
      </c>
      <c r="L45" s="108">
        <v>1</v>
      </c>
      <c r="M45" s="156">
        <f t="shared" si="16"/>
        <v>14865</v>
      </c>
      <c r="O45" s="155" t="str">
        <f t="shared" si="17"/>
        <v>CRU.ST-200 2/2</v>
      </c>
      <c r="P45" s="108" t="str">
        <f t="shared" si="18"/>
        <v>Стеллаж широкий средний</v>
      </c>
      <c r="Q45" s="108" t="str">
        <f t="shared" si="19"/>
        <v>896*442*1202</v>
      </c>
      <c r="R45" s="108">
        <v>1</v>
      </c>
      <c r="S45" s="156">
        <f t="shared" ref="S45:S49" si="20">$D$215</f>
        <v>1988</v>
      </c>
      <c r="T45" s="29"/>
      <c r="U45" s="155" t="str">
        <f>$A$182</f>
        <v>CRF.FD-201 (L)</v>
      </c>
      <c r="V45" s="108" t="str">
        <f>$B$182</f>
        <v>Фасад средний средний левый</v>
      </c>
      <c r="W45" s="108" t="str">
        <f>$C$182</f>
        <v>444*18*1191</v>
      </c>
      <c r="X45" s="108">
        <v>1</v>
      </c>
      <c r="Y45" s="156">
        <f>$D$182</f>
        <v>14672</v>
      </c>
      <c r="Z45" s="29"/>
      <c r="AA45" s="155" t="str">
        <f>$A$183</f>
        <v>CRF.FD-201 (R)</v>
      </c>
      <c r="AB45" s="108" t="str">
        <f>$B$183</f>
        <v>Фасад средний средний правый</v>
      </c>
      <c r="AC45" s="108" t="str">
        <f>$C$183</f>
        <v>444*18*1191</v>
      </c>
      <c r="AD45" s="108">
        <v>1</v>
      </c>
      <c r="AE45" s="156">
        <f>$D$183</f>
        <v>14672</v>
      </c>
      <c r="AF45" s="29"/>
      <c r="AG45" s="155" t="str">
        <f>$A$252</f>
        <v>CR.RD-1</v>
      </c>
      <c r="AH45" s="108" t="str">
        <f>$B$252</f>
        <v>Ручка для фасада толщиной 18мм</v>
      </c>
      <c r="AI45" s="108">
        <f>$C$252</f>
        <v>0</v>
      </c>
      <c r="AJ45" s="108">
        <v>2</v>
      </c>
      <c r="AK45" s="156">
        <f>$D$252</f>
        <v>322</v>
      </c>
      <c r="AL45" s="29"/>
      <c r="AM45" s="139" t="str">
        <f>$A$233</f>
        <v>CR.KP-004</v>
      </c>
      <c r="AN45" s="59" t="str">
        <f>$B$233</f>
        <v>Комплект петель с доводчиком (4шт)</v>
      </c>
      <c r="AO45" s="59">
        <f>$C$233</f>
        <v>0</v>
      </c>
      <c r="AP45" s="59">
        <v>1</v>
      </c>
      <c r="AQ45" s="140">
        <f>$D$233</f>
        <v>823</v>
      </c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08"/>
      <c r="CH45" s="208"/>
      <c r="CI45" s="208"/>
      <c r="CJ45" s="208"/>
      <c r="CK45" s="208"/>
      <c r="CL45" s="208"/>
    </row>
    <row r="46" spans="1:90" s="207" customFormat="1" ht="15" customHeight="1" x14ac:dyDescent="0.25">
      <c r="A46" s="71" t="s">
        <v>362</v>
      </c>
      <c r="B46" s="72" t="s">
        <v>209</v>
      </c>
      <c r="C46" s="73" t="s">
        <v>329</v>
      </c>
      <c r="D46" s="58">
        <f t="shared" si="12"/>
        <v>28391</v>
      </c>
      <c r="E46" s="366">
        <v>40883.040000000001</v>
      </c>
      <c r="F46" s="186"/>
      <c r="G46" s="29">
        <f t="shared" si="1"/>
        <v>65412.864000000001</v>
      </c>
      <c r="I46" s="137" t="str">
        <f t="shared" si="13"/>
        <v>CRU.ST-200 1/2</v>
      </c>
      <c r="J46" s="58" t="str">
        <f t="shared" si="14"/>
        <v>Стеллаж широкий средний</v>
      </c>
      <c r="K46" s="58" t="str">
        <f t="shared" si="15"/>
        <v>896*442*1202</v>
      </c>
      <c r="L46" s="58">
        <v>1</v>
      </c>
      <c r="M46" s="138">
        <f t="shared" si="16"/>
        <v>14865</v>
      </c>
      <c r="O46" s="137" t="str">
        <f t="shared" si="17"/>
        <v>CRU.ST-200 2/2</v>
      </c>
      <c r="P46" s="58" t="str">
        <f t="shared" si="18"/>
        <v>Стеллаж широкий средний</v>
      </c>
      <c r="Q46" s="58" t="str">
        <f t="shared" si="19"/>
        <v>896*442*1202</v>
      </c>
      <c r="R46" s="58">
        <v>1</v>
      </c>
      <c r="S46" s="138">
        <f t="shared" si="20"/>
        <v>1988</v>
      </c>
      <c r="T46" s="29"/>
      <c r="U46" s="137" t="str">
        <f>$A$261</f>
        <v>CR.SR-301 (L) black</v>
      </c>
      <c r="V46" s="58" t="str">
        <f>$B$261</f>
        <v>Фасад низкий стекло в раме лакобель черный левый</v>
      </c>
      <c r="W46" s="58" t="str">
        <f>$C$261</f>
        <v>444*18*796</v>
      </c>
      <c r="X46" s="58">
        <v>1</v>
      </c>
      <c r="Y46" s="138">
        <f>$D$261</f>
        <v>5387</v>
      </c>
      <c r="Z46" s="29"/>
      <c r="AA46" s="137" t="str">
        <f>$A$262</f>
        <v>CR.SR-301 (R) black</v>
      </c>
      <c r="AB46" s="58" t="str">
        <f>$B$262</f>
        <v>Фасад низкий стекло в раме лакобель черный правый</v>
      </c>
      <c r="AC46" s="58" t="str">
        <f>$C$262</f>
        <v>444*18*796</v>
      </c>
      <c r="AD46" s="58">
        <v>1</v>
      </c>
      <c r="AE46" s="138">
        <f>$D$262</f>
        <v>5387</v>
      </c>
      <c r="AF46" s="29"/>
      <c r="AG46" s="137" t="str">
        <f>$A$253</f>
        <v>CR.RS-1</v>
      </c>
      <c r="AH46" s="58" t="str">
        <f>$B$253</f>
        <v>Ручка для фасада стекло толщиной 4мм</v>
      </c>
      <c r="AI46" s="58">
        <f>$C$253</f>
        <v>0</v>
      </c>
      <c r="AJ46" s="58">
        <v>2</v>
      </c>
      <c r="AK46" s="138">
        <f>$D$253</f>
        <v>382</v>
      </c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08"/>
      <c r="CH46" s="208"/>
      <c r="CI46" s="208"/>
      <c r="CJ46" s="208"/>
      <c r="CK46" s="208"/>
      <c r="CL46" s="208"/>
    </row>
    <row r="47" spans="1:90" s="207" customFormat="1" ht="15" customHeight="1" x14ac:dyDescent="0.25">
      <c r="A47" s="21" t="s">
        <v>395</v>
      </c>
      <c r="B47" s="22" t="s">
        <v>209</v>
      </c>
      <c r="C47" s="106" t="s">
        <v>329</v>
      </c>
      <c r="D47" s="57">
        <f t="shared" si="12"/>
        <v>28391</v>
      </c>
      <c r="E47" s="362">
        <v>40883.040000000001</v>
      </c>
      <c r="F47" s="186"/>
      <c r="G47" s="29">
        <f t="shared" si="1"/>
        <v>65412.864000000001</v>
      </c>
      <c r="I47" s="141" t="str">
        <f t="shared" si="13"/>
        <v>CRU.ST-200 1/2</v>
      </c>
      <c r="J47" s="57" t="str">
        <f t="shared" si="14"/>
        <v>Стеллаж широкий средний</v>
      </c>
      <c r="K47" s="57" t="str">
        <f t="shared" si="15"/>
        <v>896*442*1202</v>
      </c>
      <c r="L47" s="57">
        <v>1</v>
      </c>
      <c r="M47" s="142">
        <f t="shared" si="16"/>
        <v>14865</v>
      </c>
      <c r="O47" s="141" t="str">
        <f t="shared" si="17"/>
        <v>CRU.ST-200 2/2</v>
      </c>
      <c r="P47" s="57" t="str">
        <f t="shared" si="18"/>
        <v>Стеллаж широкий средний</v>
      </c>
      <c r="Q47" s="57" t="str">
        <f t="shared" si="19"/>
        <v>896*442*1202</v>
      </c>
      <c r="R47" s="57">
        <v>1</v>
      </c>
      <c r="S47" s="142">
        <f t="shared" si="20"/>
        <v>1988</v>
      </c>
      <c r="T47" s="29"/>
      <c r="U47" s="141" t="str">
        <f>$A$263</f>
        <v>CR.SR-301 (L) white</v>
      </c>
      <c r="V47" s="57" t="str">
        <f>$B$263</f>
        <v>Фасад низкий стекло в раме лакобель белый левый</v>
      </c>
      <c r="W47" s="57" t="str">
        <f>$C$263</f>
        <v>444*18*796</v>
      </c>
      <c r="X47" s="57">
        <v>1</v>
      </c>
      <c r="Y47" s="142">
        <f>$D$263</f>
        <v>5387</v>
      </c>
      <c r="Z47" s="29"/>
      <c r="AA47" s="141" t="str">
        <f>$A$264</f>
        <v>CR.SR-301 (R) white</v>
      </c>
      <c r="AB47" s="57" t="str">
        <f>$B$264</f>
        <v>Фасад низкий стекло в раме лакобель белый правый</v>
      </c>
      <c r="AC47" s="57" t="str">
        <f>$C$264</f>
        <v>444*18*796</v>
      </c>
      <c r="AD47" s="57">
        <v>1</v>
      </c>
      <c r="AE47" s="142">
        <f>$D$264</f>
        <v>5387</v>
      </c>
      <c r="AF47" s="29"/>
      <c r="AG47" s="141" t="str">
        <f>$A$253</f>
        <v>CR.RS-1</v>
      </c>
      <c r="AH47" s="57" t="str">
        <f>$B$253</f>
        <v>Ручка для фасада стекло толщиной 4мм</v>
      </c>
      <c r="AI47" s="57">
        <f>$C$253</f>
        <v>0</v>
      </c>
      <c r="AJ47" s="57">
        <v>2</v>
      </c>
      <c r="AK47" s="142">
        <f>$D$253</f>
        <v>382</v>
      </c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08"/>
      <c r="CH47" s="208"/>
      <c r="CI47" s="208"/>
      <c r="CJ47" s="208"/>
      <c r="CK47" s="208"/>
      <c r="CL47" s="208"/>
    </row>
    <row r="48" spans="1:90" s="207" customFormat="1" ht="15" customHeight="1" x14ac:dyDescent="0.25">
      <c r="A48" s="21" t="s">
        <v>363</v>
      </c>
      <c r="B48" s="22" t="s">
        <v>209</v>
      </c>
      <c r="C48" s="106" t="s">
        <v>329</v>
      </c>
      <c r="D48" s="57">
        <f t="shared" si="12"/>
        <v>30469</v>
      </c>
      <c r="E48" s="362">
        <v>43875.360000000001</v>
      </c>
      <c r="F48" s="186"/>
      <c r="G48" s="29">
        <f t="shared" si="1"/>
        <v>70200.576000000001</v>
      </c>
      <c r="I48" s="141" t="str">
        <f t="shared" si="13"/>
        <v>CRU.ST-200 1/2</v>
      </c>
      <c r="J48" s="57" t="str">
        <f t="shared" si="14"/>
        <v>Стеллаж широкий средний</v>
      </c>
      <c r="K48" s="57" t="str">
        <f t="shared" si="15"/>
        <v>896*442*1202</v>
      </c>
      <c r="L48" s="57">
        <v>1</v>
      </c>
      <c r="M48" s="142">
        <f t="shared" si="16"/>
        <v>14865</v>
      </c>
      <c r="O48" s="141" t="str">
        <f t="shared" si="17"/>
        <v>CRU.ST-200 2/2</v>
      </c>
      <c r="P48" s="57" t="str">
        <f t="shared" si="18"/>
        <v>Стеллаж широкий средний</v>
      </c>
      <c r="Q48" s="57" t="str">
        <f t="shared" si="19"/>
        <v>896*442*1202</v>
      </c>
      <c r="R48" s="57">
        <v>1</v>
      </c>
      <c r="S48" s="142">
        <f t="shared" si="20"/>
        <v>1988</v>
      </c>
      <c r="T48" s="29"/>
      <c r="U48" s="141" t="str">
        <f>$A$257</f>
        <v>CR.SR-201 (L) black</v>
      </c>
      <c r="V48" s="57" t="str">
        <f>$B$257</f>
        <v>Фасад средний стекло в раме лакобель черный левый</v>
      </c>
      <c r="W48" s="57" t="str">
        <f>$C$257</f>
        <v>444*18*1191</v>
      </c>
      <c r="X48" s="57">
        <v>1</v>
      </c>
      <c r="Y48" s="142">
        <f>$D$257</f>
        <v>6426</v>
      </c>
      <c r="Z48" s="29"/>
      <c r="AA48" s="141" t="str">
        <f>$A$258</f>
        <v>CR.SR-201 (R) black</v>
      </c>
      <c r="AB48" s="57" t="str">
        <f>$B$258</f>
        <v>Фасад средний стекло в раме лакобель черный правый</v>
      </c>
      <c r="AC48" s="57" t="str">
        <f>$C$258</f>
        <v>444*18*1191</v>
      </c>
      <c r="AD48" s="57">
        <v>1</v>
      </c>
      <c r="AE48" s="142">
        <f>$D$258</f>
        <v>6426</v>
      </c>
      <c r="AF48" s="29"/>
      <c r="AG48" s="141" t="str">
        <f>$A$253</f>
        <v>CR.RS-1</v>
      </c>
      <c r="AH48" s="57" t="str">
        <f>$B$253</f>
        <v>Ручка для фасада стекло толщиной 4мм</v>
      </c>
      <c r="AI48" s="57">
        <f>$C$253</f>
        <v>0</v>
      </c>
      <c r="AJ48" s="57">
        <v>2</v>
      </c>
      <c r="AK48" s="142">
        <f>$D$253</f>
        <v>382</v>
      </c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08"/>
      <c r="CH48" s="208"/>
      <c r="CI48" s="208"/>
      <c r="CJ48" s="208"/>
      <c r="CK48" s="208"/>
      <c r="CL48" s="208"/>
    </row>
    <row r="49" spans="1:90" s="207" customFormat="1" ht="15" customHeight="1" thickBot="1" x14ac:dyDescent="0.3">
      <c r="A49" s="23" t="s">
        <v>396</v>
      </c>
      <c r="B49" s="24" t="s">
        <v>209</v>
      </c>
      <c r="C49" s="147" t="s">
        <v>329</v>
      </c>
      <c r="D49" s="59">
        <f t="shared" si="12"/>
        <v>30469</v>
      </c>
      <c r="E49" s="367">
        <v>43875.360000000001</v>
      </c>
      <c r="F49" s="186"/>
      <c r="G49" s="29">
        <f t="shared" si="1"/>
        <v>70200.576000000001</v>
      </c>
      <c r="I49" s="139" t="str">
        <f t="shared" si="13"/>
        <v>CRU.ST-200 1/2</v>
      </c>
      <c r="J49" s="59" t="str">
        <f t="shared" si="14"/>
        <v>Стеллаж широкий средний</v>
      </c>
      <c r="K49" s="59" t="str">
        <f t="shared" si="15"/>
        <v>896*442*1202</v>
      </c>
      <c r="L49" s="59">
        <v>1</v>
      </c>
      <c r="M49" s="140">
        <f t="shared" si="16"/>
        <v>14865</v>
      </c>
      <c r="O49" s="139" t="str">
        <f t="shared" si="17"/>
        <v>CRU.ST-200 2/2</v>
      </c>
      <c r="P49" s="59" t="str">
        <f t="shared" si="18"/>
        <v>Стеллаж широкий средний</v>
      </c>
      <c r="Q49" s="59" t="str">
        <f t="shared" si="19"/>
        <v>896*442*1202</v>
      </c>
      <c r="R49" s="59">
        <v>1</v>
      </c>
      <c r="S49" s="140">
        <f t="shared" si="20"/>
        <v>1988</v>
      </c>
      <c r="T49" s="29"/>
      <c r="U49" s="139" t="str">
        <f>$A$259</f>
        <v>CR.SR-201 (L) white</v>
      </c>
      <c r="V49" s="59" t="str">
        <f>$B$259</f>
        <v>Фасад средний стекло в раме лакобель белый левый</v>
      </c>
      <c r="W49" s="59" t="str">
        <f>$C$259</f>
        <v>444*18*1191</v>
      </c>
      <c r="X49" s="59">
        <v>1</v>
      </c>
      <c r="Y49" s="140">
        <f>$D$259</f>
        <v>6426</v>
      </c>
      <c r="Z49" s="29"/>
      <c r="AA49" s="139" t="str">
        <f>$A$260</f>
        <v>CR.SR-201 (R) white</v>
      </c>
      <c r="AB49" s="59" t="str">
        <f>$B$260</f>
        <v>Фасад средний стекло в раме лакобель белый правый</v>
      </c>
      <c r="AC49" s="59" t="str">
        <f>$C$260</f>
        <v>444*18*1191</v>
      </c>
      <c r="AD49" s="59">
        <v>1</v>
      </c>
      <c r="AE49" s="140">
        <f>$D$260</f>
        <v>6426</v>
      </c>
      <c r="AF49" s="29"/>
      <c r="AG49" s="139" t="str">
        <f>$A$253</f>
        <v>CR.RS-1</v>
      </c>
      <c r="AH49" s="59" t="str">
        <f>$B$253</f>
        <v>Ручка для фасада стекло толщиной 4мм</v>
      </c>
      <c r="AI49" s="59">
        <f>$C$253</f>
        <v>0</v>
      </c>
      <c r="AJ49" s="59">
        <v>2</v>
      </c>
      <c r="AK49" s="140">
        <f>$D$253</f>
        <v>382</v>
      </c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08"/>
      <c r="CH49" s="208"/>
      <c r="CI49" s="208"/>
      <c r="CJ49" s="208"/>
      <c r="CK49" s="208"/>
      <c r="CL49" s="208"/>
    </row>
    <row r="50" spans="1:90" s="207" customFormat="1" ht="15" customHeight="1" thickBot="1" x14ac:dyDescent="0.3">
      <c r="A50" s="109" t="s">
        <v>120</v>
      </c>
      <c r="B50" s="110" t="s">
        <v>210</v>
      </c>
      <c r="C50" s="149" t="s">
        <v>330</v>
      </c>
      <c r="D50" s="111">
        <f t="shared" si="12"/>
        <v>33971</v>
      </c>
      <c r="E50" s="369">
        <v>48918.240000000005</v>
      </c>
      <c r="F50" s="186"/>
      <c r="G50" s="29">
        <f t="shared" si="1"/>
        <v>78269.184000000008</v>
      </c>
      <c r="I50" s="157" t="str">
        <f>$A$216</f>
        <v>CRU.ST-300</v>
      </c>
      <c r="J50" s="111" t="str">
        <f>$B$216</f>
        <v>Стеллаж широкий низкий</v>
      </c>
      <c r="K50" s="111" t="str">
        <f>$C$216</f>
        <v>896*442*807</v>
      </c>
      <c r="L50" s="111">
        <v>1</v>
      </c>
      <c r="M50" s="158">
        <f>$D$216</f>
        <v>12922</v>
      </c>
      <c r="N50" s="29"/>
      <c r="O50" s="157" t="str">
        <f>$A$184</f>
        <v>CRF.FD-301 (L)</v>
      </c>
      <c r="P50" s="111" t="str">
        <f>$B$184</f>
        <v>Фасад низкий средний левый</v>
      </c>
      <c r="Q50" s="111" t="str">
        <f>$C$184</f>
        <v>444*18*796</v>
      </c>
      <c r="R50" s="111">
        <v>1</v>
      </c>
      <c r="S50" s="158">
        <f>$D$184</f>
        <v>9791</v>
      </c>
      <c r="T50" s="29"/>
      <c r="U50" s="157" t="str">
        <f>$A$185</f>
        <v>CRF.FD-301 (R)</v>
      </c>
      <c r="V50" s="111" t="str">
        <f>$B$185</f>
        <v>Фасад низкий средний правый</v>
      </c>
      <c r="W50" s="111" t="str">
        <f>$C$185</f>
        <v>444*18*796</v>
      </c>
      <c r="X50" s="111">
        <v>1</v>
      </c>
      <c r="Y50" s="158">
        <f>$D$185</f>
        <v>9791</v>
      </c>
      <c r="Z50" s="29"/>
      <c r="AA50" s="157" t="str">
        <f>$A$252</f>
        <v>CR.RD-1</v>
      </c>
      <c r="AB50" s="111" t="str">
        <f>$B$252</f>
        <v>Ручка для фасада толщиной 18мм</v>
      </c>
      <c r="AC50" s="111">
        <f>$C$252</f>
        <v>0</v>
      </c>
      <c r="AD50" s="111">
        <v>2</v>
      </c>
      <c r="AE50" s="158">
        <f>$D$252</f>
        <v>322</v>
      </c>
      <c r="AF50" s="29"/>
      <c r="AG50" s="139" t="str">
        <f>$A$233</f>
        <v>CR.KP-004</v>
      </c>
      <c r="AH50" s="59" t="str">
        <f>$B$233</f>
        <v>Комплект петель с доводчиком (4шт)</v>
      </c>
      <c r="AI50" s="59">
        <f>$C$233</f>
        <v>0</v>
      </c>
      <c r="AJ50" s="59">
        <v>1</v>
      </c>
      <c r="AK50" s="140">
        <f>$D$233</f>
        <v>823</v>
      </c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08"/>
      <c r="CB50" s="208"/>
      <c r="CC50" s="208"/>
      <c r="CD50" s="208"/>
      <c r="CE50" s="208"/>
      <c r="CF50" s="208"/>
    </row>
    <row r="51" spans="1:90" s="207" customFormat="1" ht="15" customHeight="1" x14ac:dyDescent="0.25">
      <c r="A51" s="21" t="s">
        <v>364</v>
      </c>
      <c r="B51" s="22" t="s">
        <v>210</v>
      </c>
      <c r="C51" s="106" t="s">
        <v>330</v>
      </c>
      <c r="D51" s="57">
        <f t="shared" si="12"/>
        <v>24460</v>
      </c>
      <c r="E51" s="362">
        <v>35222.400000000001</v>
      </c>
      <c r="F51" s="186"/>
      <c r="G51" s="29">
        <f t="shared" si="1"/>
        <v>56355.839999999997</v>
      </c>
      <c r="I51" s="141" t="str">
        <f>$A$216</f>
        <v>CRU.ST-300</v>
      </c>
      <c r="J51" s="57" t="str">
        <f>$B$216</f>
        <v>Стеллаж широкий низкий</v>
      </c>
      <c r="K51" s="57" t="str">
        <f>$C$216</f>
        <v>896*442*807</v>
      </c>
      <c r="L51" s="57">
        <v>1</v>
      </c>
      <c r="M51" s="142">
        <f>$D$216</f>
        <v>12922</v>
      </c>
      <c r="N51" s="29"/>
      <c r="O51" s="141" t="str">
        <f>$A$261</f>
        <v>CR.SR-301 (L) black</v>
      </c>
      <c r="P51" s="57" t="str">
        <f>$B$261</f>
        <v>Фасад низкий стекло в раме лакобель черный левый</v>
      </c>
      <c r="Q51" s="57" t="str">
        <f>$C$261</f>
        <v>444*18*796</v>
      </c>
      <c r="R51" s="57">
        <v>1</v>
      </c>
      <c r="S51" s="142">
        <f>$D$261</f>
        <v>5387</v>
      </c>
      <c r="T51" s="29"/>
      <c r="U51" s="141" t="str">
        <f>$A$262</f>
        <v>CR.SR-301 (R) black</v>
      </c>
      <c r="V51" s="57" t="str">
        <f>$B$262</f>
        <v>Фасад низкий стекло в раме лакобель черный правый</v>
      </c>
      <c r="W51" s="57" t="str">
        <f>$C$262</f>
        <v>444*18*796</v>
      </c>
      <c r="X51" s="57">
        <v>1</v>
      </c>
      <c r="Y51" s="142">
        <f>$D$262</f>
        <v>5387</v>
      </c>
      <c r="Z51" s="29"/>
      <c r="AA51" s="141" t="str">
        <f>$A$253</f>
        <v>CR.RS-1</v>
      </c>
      <c r="AB51" s="57" t="str">
        <f>$B$253</f>
        <v>Ручка для фасада стекло толщиной 4мм</v>
      </c>
      <c r="AC51" s="57">
        <f>$C$253</f>
        <v>0</v>
      </c>
      <c r="AD51" s="57">
        <v>2</v>
      </c>
      <c r="AE51" s="142">
        <f>$D$253</f>
        <v>382</v>
      </c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08"/>
      <c r="CB51" s="208"/>
      <c r="CC51" s="208"/>
      <c r="CD51" s="208"/>
      <c r="CE51" s="208"/>
      <c r="CF51" s="208"/>
    </row>
    <row r="52" spans="1:90" s="207" customFormat="1" ht="15" customHeight="1" thickBot="1" x14ac:dyDescent="0.3">
      <c r="A52" s="23" t="s">
        <v>397</v>
      </c>
      <c r="B52" s="24" t="s">
        <v>210</v>
      </c>
      <c r="C52" s="147" t="s">
        <v>330</v>
      </c>
      <c r="D52" s="59">
        <f t="shared" si="12"/>
        <v>24460</v>
      </c>
      <c r="E52" s="367">
        <v>35222.400000000001</v>
      </c>
      <c r="F52" s="186"/>
      <c r="G52" s="29">
        <f t="shared" si="1"/>
        <v>56355.839999999997</v>
      </c>
      <c r="I52" s="139" t="str">
        <f>$A$216</f>
        <v>CRU.ST-300</v>
      </c>
      <c r="J52" s="59" t="str">
        <f>$B$216</f>
        <v>Стеллаж широкий низкий</v>
      </c>
      <c r="K52" s="59" t="str">
        <f>$C$216</f>
        <v>896*442*807</v>
      </c>
      <c r="L52" s="59">
        <v>1</v>
      </c>
      <c r="M52" s="140">
        <f>$D$216</f>
        <v>12922</v>
      </c>
      <c r="N52" s="29"/>
      <c r="O52" s="139" t="str">
        <f>$A$263</f>
        <v>CR.SR-301 (L) white</v>
      </c>
      <c r="P52" s="59" t="str">
        <f>$B$263</f>
        <v>Фасад низкий стекло в раме лакобель белый левый</v>
      </c>
      <c r="Q52" s="59" t="str">
        <f>$C$263</f>
        <v>444*18*796</v>
      </c>
      <c r="R52" s="59">
        <v>1</v>
      </c>
      <c r="S52" s="140">
        <f>$D$263</f>
        <v>5387</v>
      </c>
      <c r="T52" s="29"/>
      <c r="U52" s="139" t="str">
        <f>$A$264</f>
        <v>CR.SR-301 (R) white</v>
      </c>
      <c r="V52" s="59" t="str">
        <f>$B$264</f>
        <v>Фасад низкий стекло в раме лакобель белый правый</v>
      </c>
      <c r="W52" s="59" t="str">
        <f>$C$264</f>
        <v>444*18*796</v>
      </c>
      <c r="X52" s="59">
        <v>1</v>
      </c>
      <c r="Y52" s="140">
        <f>$D$264</f>
        <v>5387</v>
      </c>
      <c r="Z52" s="29"/>
      <c r="AA52" s="139" t="str">
        <f>$A$253</f>
        <v>CR.RS-1</v>
      </c>
      <c r="AB52" s="59" t="str">
        <f>$B$253</f>
        <v>Ручка для фасада стекло толщиной 4мм</v>
      </c>
      <c r="AC52" s="59">
        <f>$C$253</f>
        <v>0</v>
      </c>
      <c r="AD52" s="59">
        <v>2</v>
      </c>
      <c r="AE52" s="140">
        <f>$D$253</f>
        <v>382</v>
      </c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08"/>
      <c r="CB52" s="208"/>
      <c r="CC52" s="208"/>
      <c r="CD52" s="208"/>
      <c r="CE52" s="208"/>
      <c r="CF52" s="208"/>
    </row>
    <row r="53" spans="1:90" s="207" customFormat="1" ht="15" customHeight="1" thickBot="1" x14ac:dyDescent="0.3">
      <c r="A53" s="211" t="s">
        <v>124</v>
      </c>
      <c r="B53" s="212"/>
      <c r="C53" s="213"/>
      <c r="D53" s="214"/>
      <c r="E53" s="368"/>
      <c r="F53" s="186"/>
      <c r="G53" s="29">
        <f t="shared" si="1"/>
        <v>0</v>
      </c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08"/>
      <c r="CB53" s="208"/>
      <c r="CC53" s="208"/>
      <c r="CD53" s="208"/>
      <c r="CE53" s="208"/>
      <c r="CF53" s="208"/>
    </row>
    <row r="54" spans="1:90" s="207" customFormat="1" ht="15" customHeight="1" thickBot="1" x14ac:dyDescent="0.3">
      <c r="A54" s="71" t="s">
        <v>227</v>
      </c>
      <c r="B54" s="72" t="s">
        <v>430</v>
      </c>
      <c r="C54" s="73" t="s">
        <v>327</v>
      </c>
      <c r="D54" s="58">
        <f t="shared" ref="D54:D56" si="21">L54*M54+R54*S54+X54*Y54+AD54*AE54+AJ54*AK54+AP54*AQ54+AV54*AW54+BB54*BC54</f>
        <v>52654</v>
      </c>
      <c r="E54" s="366">
        <v>75821.759999999995</v>
      </c>
      <c r="F54" s="186"/>
      <c r="G54" s="29">
        <f t="shared" si="1"/>
        <v>121314.81599999999</v>
      </c>
      <c r="I54" s="137" t="str">
        <f>$A$217</f>
        <v>CRU.SM-100 1/2</v>
      </c>
      <c r="J54" s="58" t="str">
        <f>$B$217</f>
        <v>Стеллаж средний высокий</v>
      </c>
      <c r="K54" s="58" t="str">
        <f>$C$217</f>
        <v>600*442*2000</v>
      </c>
      <c r="L54" s="58">
        <v>1</v>
      </c>
      <c r="M54" s="138">
        <f>$D$217</f>
        <v>14543</v>
      </c>
      <c r="N54" s="29"/>
      <c r="O54" s="137" t="str">
        <f>$A$218</f>
        <v>CRU.SM-100 2/2</v>
      </c>
      <c r="P54" s="58" t="str">
        <f>$B$218</f>
        <v>Стеллаж средний высокий</v>
      </c>
      <c r="Q54" s="58" t="str">
        <f>$C$218</f>
        <v>600*442*2000</v>
      </c>
      <c r="R54" s="58">
        <v>1</v>
      </c>
      <c r="S54" s="138">
        <f>$D$218</f>
        <v>4212</v>
      </c>
      <c r="T54" s="29"/>
      <c r="U54" s="137" t="str">
        <f>$A$186</f>
        <v>CRF.FD-401</v>
      </c>
      <c r="V54" s="58" t="str">
        <f>$B$186</f>
        <v>Фасад высокий широкий универсальный</v>
      </c>
      <c r="W54" s="58" t="str">
        <f>$C$186</f>
        <v>594*18*1989</v>
      </c>
      <c r="X54" s="58">
        <v>1</v>
      </c>
      <c r="Y54" s="138">
        <f>$D$186</f>
        <v>32754</v>
      </c>
      <c r="Z54" s="29"/>
      <c r="AA54" s="137" t="str">
        <f>$A$252</f>
        <v>CR.RD-1</v>
      </c>
      <c r="AB54" s="58" t="str">
        <f>$B$252</f>
        <v>Ручка для фасада толщиной 18мм</v>
      </c>
      <c r="AC54" s="58">
        <f>$C$252</f>
        <v>0</v>
      </c>
      <c r="AD54" s="58">
        <v>1</v>
      </c>
      <c r="AE54" s="138">
        <f>$D$252</f>
        <v>322</v>
      </c>
      <c r="AF54" s="29"/>
      <c r="AG54" s="153" t="str">
        <f>$A$233</f>
        <v>CR.KP-004</v>
      </c>
      <c r="AH54" s="68" t="str">
        <f>$B$233</f>
        <v>Комплект петель с доводчиком (4шт)</v>
      </c>
      <c r="AI54" s="68">
        <f>$C$233</f>
        <v>0</v>
      </c>
      <c r="AJ54" s="68">
        <v>1</v>
      </c>
      <c r="AK54" s="154">
        <f>$D$233</f>
        <v>823</v>
      </c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08"/>
      <c r="CH54" s="208"/>
      <c r="CI54" s="208"/>
      <c r="CJ54" s="208"/>
      <c r="CK54" s="208"/>
      <c r="CL54" s="208"/>
    </row>
    <row r="55" spans="1:90" s="207" customFormat="1" ht="15" customHeight="1" x14ac:dyDescent="0.25">
      <c r="A55" s="21" t="s">
        <v>365</v>
      </c>
      <c r="B55" s="22" t="s">
        <v>430</v>
      </c>
      <c r="C55" s="106" t="s">
        <v>327</v>
      </c>
      <c r="D55" s="57">
        <f t="shared" si="21"/>
        <v>28493</v>
      </c>
      <c r="E55" s="362">
        <v>41029.919999999998</v>
      </c>
      <c r="F55" s="186"/>
      <c r="G55" s="29">
        <f t="shared" si="1"/>
        <v>65647.872000000003</v>
      </c>
      <c r="I55" s="141" t="str">
        <f>$A$217</f>
        <v>CRU.SM-100 1/2</v>
      </c>
      <c r="J55" s="57" t="str">
        <f>$B$217</f>
        <v>Стеллаж средний высокий</v>
      </c>
      <c r="K55" s="57" t="str">
        <f>$C$217</f>
        <v>600*442*2000</v>
      </c>
      <c r="L55" s="57">
        <v>1</v>
      </c>
      <c r="M55" s="142">
        <f>$D$217</f>
        <v>14543</v>
      </c>
      <c r="N55" s="29"/>
      <c r="O55" s="141" t="str">
        <f>$A$218</f>
        <v>CRU.SM-100 2/2</v>
      </c>
      <c r="P55" s="57" t="str">
        <f>$B$218</f>
        <v>Стеллаж средний высокий</v>
      </c>
      <c r="Q55" s="57" t="str">
        <f>$C$218</f>
        <v>600*442*2000</v>
      </c>
      <c r="R55" s="57">
        <v>1</v>
      </c>
      <c r="S55" s="142">
        <f>$D$218</f>
        <v>4212</v>
      </c>
      <c r="T55" s="29"/>
      <c r="U55" s="141" t="str">
        <f>$A$265</f>
        <v>CR.SR-401 black</v>
      </c>
      <c r="V55" s="57" t="str">
        <f>$B$265</f>
        <v>Фасад высокий широкий стекло в раме лакобель черный</v>
      </c>
      <c r="W55" s="57" t="str">
        <f>$C$265</f>
        <v>594*18*1989</v>
      </c>
      <c r="X55" s="57">
        <v>1</v>
      </c>
      <c r="Y55" s="142">
        <f>$D$265</f>
        <v>9356</v>
      </c>
      <c r="Z55" s="29"/>
      <c r="AA55" s="141" t="str">
        <f>$A$253</f>
        <v>CR.RS-1</v>
      </c>
      <c r="AB55" s="57" t="str">
        <f>$B$253</f>
        <v>Ручка для фасада стекло толщиной 4мм</v>
      </c>
      <c r="AC55" s="57">
        <f>$C$253</f>
        <v>0</v>
      </c>
      <c r="AD55" s="57">
        <v>1</v>
      </c>
      <c r="AE55" s="142">
        <f>$D$253</f>
        <v>382</v>
      </c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08"/>
      <c r="CH55" s="208"/>
      <c r="CI55" s="208"/>
      <c r="CJ55" s="208"/>
      <c r="CK55" s="208"/>
      <c r="CL55" s="208"/>
    </row>
    <row r="56" spans="1:90" s="207" customFormat="1" ht="15" customHeight="1" thickBot="1" x14ac:dyDescent="0.3">
      <c r="A56" s="23" t="s">
        <v>398</v>
      </c>
      <c r="B56" s="24" t="s">
        <v>430</v>
      </c>
      <c r="C56" s="147" t="s">
        <v>327</v>
      </c>
      <c r="D56" s="59">
        <f t="shared" si="21"/>
        <v>28493</v>
      </c>
      <c r="E56" s="367">
        <v>41029.919999999998</v>
      </c>
      <c r="F56" s="186"/>
      <c r="G56" s="29">
        <f t="shared" si="1"/>
        <v>65647.872000000003</v>
      </c>
      <c r="I56" s="139" t="str">
        <f>$A$217</f>
        <v>CRU.SM-100 1/2</v>
      </c>
      <c r="J56" s="59" t="str">
        <f>$B$217</f>
        <v>Стеллаж средний высокий</v>
      </c>
      <c r="K56" s="59" t="str">
        <f>$C$217</f>
        <v>600*442*2000</v>
      </c>
      <c r="L56" s="59">
        <v>1</v>
      </c>
      <c r="M56" s="140">
        <f>$D$217</f>
        <v>14543</v>
      </c>
      <c r="N56" s="29"/>
      <c r="O56" s="139" t="str">
        <f>$A$218</f>
        <v>CRU.SM-100 2/2</v>
      </c>
      <c r="P56" s="59" t="str">
        <f>$B$218</f>
        <v>Стеллаж средний высокий</v>
      </c>
      <c r="Q56" s="59" t="str">
        <f>$C$218</f>
        <v>600*442*2000</v>
      </c>
      <c r="R56" s="59">
        <v>1</v>
      </c>
      <c r="S56" s="140">
        <f>$D$218</f>
        <v>4212</v>
      </c>
      <c r="T56" s="29"/>
      <c r="U56" s="139" t="str">
        <f>$A$266</f>
        <v>CR.SR-401 white</v>
      </c>
      <c r="V56" s="59" t="str">
        <f>$B$266</f>
        <v>Фасад высокий широкий стекло в раме лакобель белый</v>
      </c>
      <c r="W56" s="59" t="str">
        <f>$C$266</f>
        <v>594*18*1989</v>
      </c>
      <c r="X56" s="59">
        <v>1</v>
      </c>
      <c r="Y56" s="140">
        <f>$D$266</f>
        <v>9356</v>
      </c>
      <c r="Z56" s="29"/>
      <c r="AA56" s="139" t="str">
        <f>$A$253</f>
        <v>CR.RS-1</v>
      </c>
      <c r="AB56" s="59" t="str">
        <f>$B$253</f>
        <v>Ручка для фасада стекло толщиной 4мм</v>
      </c>
      <c r="AC56" s="59">
        <f>$C$253</f>
        <v>0</v>
      </c>
      <c r="AD56" s="59">
        <v>1</v>
      </c>
      <c r="AE56" s="140">
        <f>$D$253</f>
        <v>382</v>
      </c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08"/>
      <c r="CH56" s="208"/>
      <c r="CI56" s="208"/>
      <c r="CJ56" s="208"/>
      <c r="CK56" s="208"/>
      <c r="CL56" s="208"/>
    </row>
    <row r="57" spans="1:90" s="207" customFormat="1" ht="15" customHeight="1" thickBot="1" x14ac:dyDescent="0.3">
      <c r="A57" s="211" t="s">
        <v>125</v>
      </c>
      <c r="B57" s="212"/>
      <c r="C57" s="213"/>
      <c r="D57" s="214"/>
      <c r="E57" s="368"/>
      <c r="F57" s="186"/>
      <c r="G57" s="29">
        <f t="shared" si="1"/>
        <v>0</v>
      </c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08"/>
      <c r="CB57" s="208"/>
      <c r="CC57" s="208"/>
      <c r="CD57" s="208"/>
      <c r="CE57" s="208"/>
      <c r="CF57" s="208"/>
    </row>
    <row r="58" spans="1:90" s="207" customFormat="1" ht="15" customHeight="1" x14ac:dyDescent="0.25">
      <c r="A58" s="71" t="s">
        <v>366</v>
      </c>
      <c r="B58" s="72" t="s">
        <v>184</v>
      </c>
      <c r="C58" s="73" t="s">
        <v>331</v>
      </c>
      <c r="D58" s="58">
        <f t="shared" ref="D58:D82" si="22">L58*M58+R58*S58+X58*Y58+AD58*AE58+AJ58*AK58+AP58*AQ58+AV58*AW58+BB58*BC58</f>
        <v>34983</v>
      </c>
      <c r="E58" s="366">
        <v>50375.520000000004</v>
      </c>
      <c r="F58" s="186"/>
      <c r="G58" s="29">
        <f t="shared" si="1"/>
        <v>80600.832000000009</v>
      </c>
      <c r="I58" s="137" t="str">
        <f t="shared" ref="I58:I64" si="23">$A$208</f>
        <v>CRU.SU-100 1/2</v>
      </c>
      <c r="J58" s="58" t="str">
        <f t="shared" ref="J58:J64" si="24">$B$208</f>
        <v>Стеллаж узкий высокий</v>
      </c>
      <c r="K58" s="58" t="str">
        <f t="shared" ref="K58:K64" si="25">$C$208</f>
        <v>450*442*2000</v>
      </c>
      <c r="L58" s="58">
        <v>1</v>
      </c>
      <c r="M58" s="138">
        <f t="shared" ref="M58:M64" si="26">$D$208</f>
        <v>14955</v>
      </c>
      <c r="O58" s="137" t="str">
        <f t="shared" ref="O58:O64" si="27">$A$209</f>
        <v>CRU.SU-100 2/2</v>
      </c>
      <c r="P58" s="58" t="str">
        <f t="shared" ref="P58:P64" si="28">$B$209</f>
        <v>Стеллаж узкий высокий</v>
      </c>
      <c r="Q58" s="58" t="str">
        <f t="shared" ref="Q58:Q64" si="29">$C$209</f>
        <v>450*442*2000</v>
      </c>
      <c r="R58" s="58">
        <v>1</v>
      </c>
      <c r="S58" s="138">
        <f>$D$209</f>
        <v>3107</v>
      </c>
      <c r="T58" s="29"/>
      <c r="U58" s="137" t="str">
        <f>$A$184</f>
        <v>CRF.FD-301 (L)</v>
      </c>
      <c r="V58" s="58" t="str">
        <f>$B$184</f>
        <v>Фасад низкий средний левый</v>
      </c>
      <c r="W58" s="58" t="str">
        <f>$C$184</f>
        <v>444*18*796</v>
      </c>
      <c r="X58" s="58">
        <v>1</v>
      </c>
      <c r="Y58" s="138">
        <f>$D$184</f>
        <v>9791</v>
      </c>
      <c r="Z58" s="29"/>
      <c r="AA58" s="137" t="str">
        <f>$A$258</f>
        <v>CR.SR-201 (R) black</v>
      </c>
      <c r="AB58" s="58" t="str">
        <f>$B$258</f>
        <v>Фасад средний стекло в раме лакобель черный правый</v>
      </c>
      <c r="AC58" s="58" t="str">
        <f>$C$258</f>
        <v>444*18*1191</v>
      </c>
      <c r="AD58" s="58">
        <v>1</v>
      </c>
      <c r="AE58" s="138">
        <f>$D$258</f>
        <v>6426</v>
      </c>
      <c r="AF58" s="29"/>
      <c r="AG58" s="137" t="str">
        <f>$A$252</f>
        <v>CR.RD-1</v>
      </c>
      <c r="AH58" s="58" t="str">
        <f>$B$252</f>
        <v>Ручка для фасада толщиной 18мм</v>
      </c>
      <c r="AI58" s="58">
        <f>$C$252</f>
        <v>0</v>
      </c>
      <c r="AJ58" s="58">
        <v>1</v>
      </c>
      <c r="AK58" s="138">
        <f>$D$252</f>
        <v>322</v>
      </c>
      <c r="AL58" s="29"/>
      <c r="AM58" s="137" t="str">
        <f>$A$253</f>
        <v>CR.RS-1</v>
      </c>
      <c r="AN58" s="58" t="str">
        <f>$B$253</f>
        <v>Ручка для фасада стекло толщиной 4мм</v>
      </c>
      <c r="AO58" s="58">
        <f>$C$253</f>
        <v>0</v>
      </c>
      <c r="AP58" s="58">
        <v>1</v>
      </c>
      <c r="AQ58" s="138">
        <f>$D$253</f>
        <v>382</v>
      </c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08"/>
      <c r="CH58" s="208"/>
      <c r="CI58" s="208"/>
      <c r="CJ58" s="208"/>
      <c r="CK58" s="208"/>
      <c r="CL58" s="208"/>
    </row>
    <row r="59" spans="1:90" s="207" customFormat="1" ht="15" customHeight="1" x14ac:dyDescent="0.25">
      <c r="A59" s="21" t="s">
        <v>367</v>
      </c>
      <c r="B59" s="22" t="s">
        <v>186</v>
      </c>
      <c r="C59" s="106" t="s">
        <v>331</v>
      </c>
      <c r="D59" s="57">
        <f t="shared" si="22"/>
        <v>34983</v>
      </c>
      <c r="E59" s="362">
        <v>50375.520000000004</v>
      </c>
      <c r="F59" s="186"/>
      <c r="G59" s="29">
        <f t="shared" si="1"/>
        <v>80600.832000000009</v>
      </c>
      <c r="I59" s="141" t="str">
        <f t="shared" si="23"/>
        <v>CRU.SU-100 1/2</v>
      </c>
      <c r="J59" s="57" t="str">
        <f t="shared" si="24"/>
        <v>Стеллаж узкий высокий</v>
      </c>
      <c r="K59" s="57" t="str">
        <f t="shared" si="25"/>
        <v>450*442*2000</v>
      </c>
      <c r="L59" s="57">
        <v>1</v>
      </c>
      <c r="M59" s="142">
        <f t="shared" si="26"/>
        <v>14955</v>
      </c>
      <c r="O59" s="141" t="str">
        <f t="shared" si="27"/>
        <v>CRU.SU-100 2/2</v>
      </c>
      <c r="P59" s="57" t="str">
        <f t="shared" si="28"/>
        <v>Стеллаж узкий высокий</v>
      </c>
      <c r="Q59" s="57" t="str">
        <f t="shared" si="29"/>
        <v>450*442*2000</v>
      </c>
      <c r="R59" s="57">
        <v>1</v>
      </c>
      <c r="S59" s="142">
        <f t="shared" ref="S59:S64" si="30">$D$209</f>
        <v>3107</v>
      </c>
      <c r="T59" s="29"/>
      <c r="U59" s="141" t="str">
        <f>$A$185</f>
        <v>CRF.FD-301 (R)</v>
      </c>
      <c r="V59" s="57" t="str">
        <f>$B$185</f>
        <v>Фасад низкий средний правый</v>
      </c>
      <c r="W59" s="57" t="str">
        <f>$C$185</f>
        <v>444*18*796</v>
      </c>
      <c r="X59" s="57">
        <v>1</v>
      </c>
      <c r="Y59" s="142">
        <f>$D$185</f>
        <v>9791</v>
      </c>
      <c r="Z59" s="29"/>
      <c r="AA59" s="141" t="str">
        <f>$A$257</f>
        <v>CR.SR-201 (L) black</v>
      </c>
      <c r="AB59" s="57" t="str">
        <f>$B$257</f>
        <v>Фасад средний стекло в раме лакобель черный левый</v>
      </c>
      <c r="AC59" s="57" t="str">
        <f>$C$257</f>
        <v>444*18*1191</v>
      </c>
      <c r="AD59" s="57">
        <v>1</v>
      </c>
      <c r="AE59" s="142">
        <f>$D$257</f>
        <v>6426</v>
      </c>
      <c r="AF59" s="29"/>
      <c r="AG59" s="141" t="str">
        <f>$A$252</f>
        <v>CR.RD-1</v>
      </c>
      <c r="AH59" s="57" t="str">
        <f>$B$252</f>
        <v>Ручка для фасада толщиной 18мм</v>
      </c>
      <c r="AI59" s="57">
        <f>$C$252</f>
        <v>0</v>
      </c>
      <c r="AJ59" s="57">
        <v>1</v>
      </c>
      <c r="AK59" s="142">
        <f>$D$252</f>
        <v>322</v>
      </c>
      <c r="AL59" s="29"/>
      <c r="AM59" s="141" t="str">
        <f>$A$253</f>
        <v>CR.RS-1</v>
      </c>
      <c r="AN59" s="57" t="str">
        <f>$B$253</f>
        <v>Ручка для фасада стекло толщиной 4мм</v>
      </c>
      <c r="AO59" s="57">
        <f>$C$253</f>
        <v>0</v>
      </c>
      <c r="AP59" s="57">
        <v>1</v>
      </c>
      <c r="AQ59" s="142">
        <f>$D$253</f>
        <v>382</v>
      </c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08"/>
      <c r="CH59" s="208"/>
      <c r="CI59" s="208"/>
      <c r="CJ59" s="208"/>
      <c r="CK59" s="208"/>
      <c r="CL59" s="208"/>
    </row>
    <row r="60" spans="1:90" s="207" customFormat="1" ht="15" customHeight="1" x14ac:dyDescent="0.25">
      <c r="A60" s="21" t="s">
        <v>399</v>
      </c>
      <c r="B60" s="22" t="s">
        <v>184</v>
      </c>
      <c r="C60" s="106" t="s">
        <v>331</v>
      </c>
      <c r="D60" s="57">
        <f t="shared" si="22"/>
        <v>34983</v>
      </c>
      <c r="E60" s="362">
        <v>50375.520000000004</v>
      </c>
      <c r="F60" s="186"/>
      <c r="G60" s="29">
        <f t="shared" si="1"/>
        <v>80600.832000000009</v>
      </c>
      <c r="I60" s="141" t="str">
        <f t="shared" si="23"/>
        <v>CRU.SU-100 1/2</v>
      </c>
      <c r="J60" s="57" t="str">
        <f t="shared" si="24"/>
        <v>Стеллаж узкий высокий</v>
      </c>
      <c r="K60" s="57" t="str">
        <f t="shared" si="25"/>
        <v>450*442*2000</v>
      </c>
      <c r="L60" s="57">
        <v>1</v>
      </c>
      <c r="M60" s="142">
        <f t="shared" si="26"/>
        <v>14955</v>
      </c>
      <c r="O60" s="141" t="str">
        <f t="shared" si="27"/>
        <v>CRU.SU-100 2/2</v>
      </c>
      <c r="P60" s="57" t="str">
        <f t="shared" si="28"/>
        <v>Стеллаж узкий высокий</v>
      </c>
      <c r="Q60" s="57" t="str">
        <f t="shared" si="29"/>
        <v>450*442*2000</v>
      </c>
      <c r="R60" s="57">
        <v>1</v>
      </c>
      <c r="S60" s="142">
        <f t="shared" si="30"/>
        <v>3107</v>
      </c>
      <c r="T60" s="29"/>
      <c r="U60" s="141" t="str">
        <f>$A$184</f>
        <v>CRF.FD-301 (L)</v>
      </c>
      <c r="V60" s="57" t="str">
        <f>$B$184</f>
        <v>Фасад низкий средний левый</v>
      </c>
      <c r="W60" s="57" t="str">
        <f>$C$184</f>
        <v>444*18*796</v>
      </c>
      <c r="X60" s="57">
        <v>1</v>
      </c>
      <c r="Y60" s="142">
        <f>$D$184</f>
        <v>9791</v>
      </c>
      <c r="Z60" s="29"/>
      <c r="AA60" s="141" t="str">
        <f>$A$260</f>
        <v>CR.SR-201 (R) white</v>
      </c>
      <c r="AB60" s="57" t="str">
        <f>$B$260</f>
        <v>Фасад средний стекло в раме лакобель белый правый</v>
      </c>
      <c r="AC60" s="57" t="str">
        <f>$C$260</f>
        <v>444*18*1191</v>
      </c>
      <c r="AD60" s="57">
        <v>1</v>
      </c>
      <c r="AE60" s="142">
        <f>$D$260</f>
        <v>6426</v>
      </c>
      <c r="AF60" s="29"/>
      <c r="AG60" s="141" t="str">
        <f>$A$252</f>
        <v>CR.RD-1</v>
      </c>
      <c r="AH60" s="57" t="str">
        <f>$B$252</f>
        <v>Ручка для фасада толщиной 18мм</v>
      </c>
      <c r="AI60" s="57">
        <f>$C$252</f>
        <v>0</v>
      </c>
      <c r="AJ60" s="57">
        <v>1</v>
      </c>
      <c r="AK60" s="142">
        <f>$D$252</f>
        <v>322</v>
      </c>
      <c r="AL60" s="29"/>
      <c r="AM60" s="141" t="str">
        <f>$A$253</f>
        <v>CR.RS-1</v>
      </c>
      <c r="AN60" s="57" t="str">
        <f>$B$253</f>
        <v>Ручка для фасада стекло толщиной 4мм</v>
      </c>
      <c r="AO60" s="57">
        <f>$C$253</f>
        <v>0</v>
      </c>
      <c r="AP60" s="57">
        <v>1</v>
      </c>
      <c r="AQ60" s="142">
        <f>$D$253</f>
        <v>382</v>
      </c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08"/>
      <c r="CH60" s="208"/>
      <c r="CI60" s="208"/>
      <c r="CJ60" s="208"/>
      <c r="CK60" s="208"/>
      <c r="CL60" s="208"/>
    </row>
    <row r="61" spans="1:90" s="207" customFormat="1" ht="15" customHeight="1" thickBot="1" x14ac:dyDescent="0.3">
      <c r="A61" s="21" t="s">
        <v>400</v>
      </c>
      <c r="B61" s="22" t="s">
        <v>186</v>
      </c>
      <c r="C61" s="106" t="s">
        <v>331</v>
      </c>
      <c r="D61" s="57">
        <f t="shared" si="22"/>
        <v>34983</v>
      </c>
      <c r="E61" s="362">
        <v>50375.520000000004</v>
      </c>
      <c r="F61" s="186"/>
      <c r="G61" s="29">
        <f t="shared" si="1"/>
        <v>80600.832000000009</v>
      </c>
      <c r="I61" s="141" t="str">
        <f t="shared" si="23"/>
        <v>CRU.SU-100 1/2</v>
      </c>
      <c r="J61" s="57" t="str">
        <f t="shared" si="24"/>
        <v>Стеллаж узкий высокий</v>
      </c>
      <c r="K61" s="57" t="str">
        <f t="shared" si="25"/>
        <v>450*442*2000</v>
      </c>
      <c r="L61" s="57">
        <v>1</v>
      </c>
      <c r="M61" s="142">
        <f t="shared" si="26"/>
        <v>14955</v>
      </c>
      <c r="O61" s="141" t="str">
        <f t="shared" si="27"/>
        <v>CRU.SU-100 2/2</v>
      </c>
      <c r="P61" s="57" t="str">
        <f t="shared" si="28"/>
        <v>Стеллаж узкий высокий</v>
      </c>
      <c r="Q61" s="57" t="str">
        <f t="shared" si="29"/>
        <v>450*442*2000</v>
      </c>
      <c r="R61" s="57">
        <v>1</v>
      </c>
      <c r="S61" s="142">
        <f t="shared" si="30"/>
        <v>3107</v>
      </c>
      <c r="T61" s="29"/>
      <c r="U61" s="141" t="str">
        <f>$A$185</f>
        <v>CRF.FD-301 (R)</v>
      </c>
      <c r="V61" s="57" t="str">
        <f>$B$185</f>
        <v>Фасад низкий средний правый</v>
      </c>
      <c r="W61" s="57" t="str">
        <f>$C$185</f>
        <v>444*18*796</v>
      </c>
      <c r="X61" s="57">
        <v>1</v>
      </c>
      <c r="Y61" s="142">
        <f>$D$185</f>
        <v>9791</v>
      </c>
      <c r="Z61" s="29"/>
      <c r="AA61" s="141" t="str">
        <f>$A$259</f>
        <v>CR.SR-201 (L) white</v>
      </c>
      <c r="AB61" s="57" t="str">
        <f>$B$259</f>
        <v>Фасад средний стекло в раме лакобель белый левый</v>
      </c>
      <c r="AC61" s="57" t="str">
        <f>$C$259</f>
        <v>444*18*1191</v>
      </c>
      <c r="AD61" s="57">
        <v>1</v>
      </c>
      <c r="AE61" s="142">
        <f>$D$259</f>
        <v>6426</v>
      </c>
      <c r="AF61" s="29"/>
      <c r="AG61" s="139" t="str">
        <f>$A$252</f>
        <v>CR.RD-1</v>
      </c>
      <c r="AH61" s="59" t="str">
        <f>$B$252</f>
        <v>Ручка для фасада толщиной 18мм</v>
      </c>
      <c r="AI61" s="59">
        <f>$C$252</f>
        <v>0</v>
      </c>
      <c r="AJ61" s="59">
        <v>1</v>
      </c>
      <c r="AK61" s="140">
        <f>$D$252</f>
        <v>322</v>
      </c>
      <c r="AL61" s="29"/>
      <c r="AM61" s="139" t="str">
        <f>$A$253</f>
        <v>CR.RS-1</v>
      </c>
      <c r="AN61" s="59" t="str">
        <f>$B$253</f>
        <v>Ручка для фасада стекло толщиной 4мм</v>
      </c>
      <c r="AO61" s="59">
        <f>$C$253</f>
        <v>0</v>
      </c>
      <c r="AP61" s="59">
        <v>1</v>
      </c>
      <c r="AQ61" s="140">
        <f>$D$253</f>
        <v>382</v>
      </c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08"/>
      <c r="CH61" s="208"/>
      <c r="CI61" s="208"/>
      <c r="CJ61" s="208"/>
      <c r="CK61" s="208"/>
      <c r="CL61" s="208"/>
    </row>
    <row r="62" spans="1:90" s="207" customFormat="1" ht="15" customHeight="1" thickBot="1" x14ac:dyDescent="0.3">
      <c r="A62" s="21" t="s">
        <v>194</v>
      </c>
      <c r="B62" s="22" t="s">
        <v>207</v>
      </c>
      <c r="C62" s="106" t="s">
        <v>331</v>
      </c>
      <c r="D62" s="57">
        <f t="shared" si="22"/>
        <v>43697</v>
      </c>
      <c r="E62" s="362">
        <v>62923.680000000008</v>
      </c>
      <c r="F62" s="186"/>
      <c r="G62" s="29">
        <f t="shared" si="1"/>
        <v>100677.88800000001</v>
      </c>
      <c r="I62" s="141" t="str">
        <f t="shared" si="23"/>
        <v>CRU.SU-100 1/2</v>
      </c>
      <c r="J62" s="57" t="str">
        <f t="shared" si="24"/>
        <v>Стеллаж узкий высокий</v>
      </c>
      <c r="K62" s="57" t="str">
        <f t="shared" si="25"/>
        <v>450*442*2000</v>
      </c>
      <c r="L62" s="57">
        <v>1</v>
      </c>
      <c r="M62" s="142">
        <f t="shared" si="26"/>
        <v>14955</v>
      </c>
      <c r="O62" s="141" t="str">
        <f t="shared" si="27"/>
        <v>CRU.SU-100 2/2</v>
      </c>
      <c r="P62" s="57" t="str">
        <f t="shared" si="28"/>
        <v>Стеллаж узкий высокий</v>
      </c>
      <c r="Q62" s="57" t="str">
        <f t="shared" si="29"/>
        <v>450*442*2000</v>
      </c>
      <c r="R62" s="57">
        <v>1</v>
      </c>
      <c r="S62" s="142">
        <f t="shared" si="30"/>
        <v>3107</v>
      </c>
      <c r="T62" s="29"/>
      <c r="U62" s="141" t="str">
        <f>$A$181</f>
        <v>CRF.FD-101</v>
      </c>
      <c r="V62" s="57" t="str">
        <f>$B$181</f>
        <v>Фасад высокий средний универсальный</v>
      </c>
      <c r="W62" s="57" t="str">
        <f>$C$181</f>
        <v>444*18*1989</v>
      </c>
      <c r="X62" s="57">
        <v>1</v>
      </c>
      <c r="Y62" s="142">
        <f>$D$181</f>
        <v>24490</v>
      </c>
      <c r="Z62" s="29"/>
      <c r="AA62" s="141" t="str">
        <f>$A$252</f>
        <v>CR.RD-1</v>
      </c>
      <c r="AB62" s="57" t="str">
        <f>$B$252</f>
        <v>Ручка для фасада толщиной 18мм</v>
      </c>
      <c r="AC62" s="57">
        <f>$C$252</f>
        <v>0</v>
      </c>
      <c r="AD62" s="57">
        <v>1</v>
      </c>
      <c r="AE62" s="142">
        <f>$D$252</f>
        <v>322</v>
      </c>
      <c r="AF62" s="29"/>
      <c r="AG62" s="139" t="str">
        <f>$A$233</f>
        <v>CR.KP-004</v>
      </c>
      <c r="AH62" s="59" t="str">
        <f>$B$233</f>
        <v>Комплект петель с доводчиком (4шт)</v>
      </c>
      <c r="AI62" s="59">
        <f>$C$233</f>
        <v>0</v>
      </c>
      <c r="AJ62" s="59">
        <v>1</v>
      </c>
      <c r="AK62" s="140">
        <f>$D$233</f>
        <v>823</v>
      </c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08"/>
      <c r="CH62" s="208"/>
      <c r="CI62" s="208"/>
      <c r="CJ62" s="208"/>
      <c r="CK62" s="208"/>
      <c r="CL62" s="208"/>
    </row>
    <row r="63" spans="1:90" s="207" customFormat="1" ht="15" customHeight="1" x14ac:dyDescent="0.25">
      <c r="A63" s="21" t="s">
        <v>368</v>
      </c>
      <c r="B63" s="22" t="s">
        <v>207</v>
      </c>
      <c r="C63" s="106" t="s">
        <v>331</v>
      </c>
      <c r="D63" s="57">
        <f t="shared" si="22"/>
        <v>26760</v>
      </c>
      <c r="E63" s="362">
        <v>38534.400000000001</v>
      </c>
      <c r="F63" s="186"/>
      <c r="G63" s="29">
        <f t="shared" si="1"/>
        <v>61655.040000000001</v>
      </c>
      <c r="I63" s="141" t="str">
        <f t="shared" si="23"/>
        <v>CRU.SU-100 1/2</v>
      </c>
      <c r="J63" s="57" t="str">
        <f t="shared" si="24"/>
        <v>Стеллаж узкий высокий</v>
      </c>
      <c r="K63" s="57" t="str">
        <f t="shared" si="25"/>
        <v>450*442*2000</v>
      </c>
      <c r="L63" s="57">
        <v>1</v>
      </c>
      <c r="M63" s="142">
        <f t="shared" si="26"/>
        <v>14955</v>
      </c>
      <c r="O63" s="141" t="str">
        <f t="shared" si="27"/>
        <v>CRU.SU-100 2/2</v>
      </c>
      <c r="P63" s="57" t="str">
        <f t="shared" si="28"/>
        <v>Стеллаж узкий высокий</v>
      </c>
      <c r="Q63" s="57" t="str">
        <f t="shared" si="29"/>
        <v>450*442*2000</v>
      </c>
      <c r="R63" s="57">
        <v>1</v>
      </c>
      <c r="S63" s="142">
        <f t="shared" si="30"/>
        <v>3107</v>
      </c>
      <c r="T63" s="29"/>
      <c r="U63" s="141" t="str">
        <f>$A$255</f>
        <v>CR.SR-101 black</v>
      </c>
      <c r="V63" s="57" t="str">
        <f>$B$255</f>
        <v>Фасад высокий стекло в раме лакобель черный</v>
      </c>
      <c r="W63" s="57" t="str">
        <f>$C$255</f>
        <v>444*18*1989</v>
      </c>
      <c r="X63" s="57">
        <v>1</v>
      </c>
      <c r="Y63" s="142">
        <f>$D$255</f>
        <v>8316</v>
      </c>
      <c r="Z63" s="29"/>
      <c r="AA63" s="141" t="str">
        <f>$A$253</f>
        <v>CR.RS-1</v>
      </c>
      <c r="AB63" s="57" t="str">
        <f>$B$253</f>
        <v>Ручка для фасада стекло толщиной 4мм</v>
      </c>
      <c r="AC63" s="57">
        <f>$C$253</f>
        <v>0</v>
      </c>
      <c r="AD63" s="57">
        <v>1</v>
      </c>
      <c r="AE63" s="142">
        <f>$D$253</f>
        <v>382</v>
      </c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08"/>
      <c r="CH63" s="208"/>
      <c r="CI63" s="208"/>
      <c r="CJ63" s="208"/>
      <c r="CK63" s="208"/>
      <c r="CL63" s="208"/>
    </row>
    <row r="64" spans="1:90" s="207" customFormat="1" ht="15" customHeight="1" thickBot="1" x14ac:dyDescent="0.3">
      <c r="A64" s="69" t="s">
        <v>401</v>
      </c>
      <c r="B64" s="70" t="s">
        <v>207</v>
      </c>
      <c r="C64" s="148" t="s">
        <v>331</v>
      </c>
      <c r="D64" s="108">
        <f t="shared" si="22"/>
        <v>26760</v>
      </c>
      <c r="E64" s="365">
        <v>38534.400000000001</v>
      </c>
      <c r="F64" s="186"/>
      <c r="G64" s="29">
        <f t="shared" si="1"/>
        <v>61655.040000000001</v>
      </c>
      <c r="I64" s="155" t="str">
        <f t="shared" si="23"/>
        <v>CRU.SU-100 1/2</v>
      </c>
      <c r="J64" s="108" t="str">
        <f t="shared" si="24"/>
        <v>Стеллаж узкий высокий</v>
      </c>
      <c r="K64" s="108" t="str">
        <f t="shared" si="25"/>
        <v>450*442*2000</v>
      </c>
      <c r="L64" s="108">
        <v>1</v>
      </c>
      <c r="M64" s="156">
        <f t="shared" si="26"/>
        <v>14955</v>
      </c>
      <c r="O64" s="155" t="str">
        <f t="shared" si="27"/>
        <v>CRU.SU-100 2/2</v>
      </c>
      <c r="P64" s="108" t="str">
        <f t="shared" si="28"/>
        <v>Стеллаж узкий высокий</v>
      </c>
      <c r="Q64" s="108" t="str">
        <f t="shared" si="29"/>
        <v>450*442*2000</v>
      </c>
      <c r="R64" s="108">
        <v>1</v>
      </c>
      <c r="S64" s="156">
        <f t="shared" si="30"/>
        <v>3107</v>
      </c>
      <c r="T64" s="29"/>
      <c r="U64" s="155" t="str">
        <f>$A$256</f>
        <v>CR.SR-101 white</v>
      </c>
      <c r="V64" s="108" t="str">
        <f>$B$256</f>
        <v>Фасад высокий стекло в раме лакобель белый</v>
      </c>
      <c r="W64" s="108" t="str">
        <f>$C$256</f>
        <v>444*18*1989</v>
      </c>
      <c r="X64" s="108">
        <v>1</v>
      </c>
      <c r="Y64" s="156">
        <f>$D$256</f>
        <v>8316</v>
      </c>
      <c r="Z64" s="29"/>
      <c r="AA64" s="155" t="str">
        <f>$A$253</f>
        <v>CR.RS-1</v>
      </c>
      <c r="AB64" s="108" t="str">
        <f>$B$253</f>
        <v>Ручка для фасада стекло толщиной 4мм</v>
      </c>
      <c r="AC64" s="108">
        <f>$C$253</f>
        <v>0</v>
      </c>
      <c r="AD64" s="108">
        <v>1</v>
      </c>
      <c r="AE64" s="156">
        <f>$D$253</f>
        <v>382</v>
      </c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08"/>
      <c r="CH64" s="208"/>
      <c r="CI64" s="208"/>
      <c r="CJ64" s="208"/>
      <c r="CK64" s="208"/>
      <c r="CL64" s="208"/>
    </row>
    <row r="65" spans="1:84" s="207" customFormat="1" ht="15" customHeight="1" x14ac:dyDescent="0.25">
      <c r="A65" s="71" t="s">
        <v>182</v>
      </c>
      <c r="B65" s="72" t="s">
        <v>185</v>
      </c>
      <c r="C65" s="73" t="s">
        <v>332</v>
      </c>
      <c r="D65" s="58">
        <f t="shared" si="22"/>
        <v>20221</v>
      </c>
      <c r="E65" s="366">
        <v>29118.240000000002</v>
      </c>
      <c r="F65" s="186"/>
      <c r="G65" s="29">
        <f t="shared" si="1"/>
        <v>46589.184000000001</v>
      </c>
      <c r="I65" s="137" t="str">
        <f t="shared" ref="I65:I76" si="31">$A$210</f>
        <v>CRU.SU-200</v>
      </c>
      <c r="J65" s="58" t="str">
        <f t="shared" ref="J65:J76" si="32">$B$210</f>
        <v>Стеллаж узкий средний</v>
      </c>
      <c r="K65" s="58" t="str">
        <f t="shared" ref="K65:K76" si="33">$C$210</f>
        <v>450*442*1202</v>
      </c>
      <c r="L65" s="58">
        <v>1</v>
      </c>
      <c r="M65" s="138">
        <f t="shared" ref="M65:M76" si="34">$D$210</f>
        <v>9678</v>
      </c>
      <c r="N65" s="29"/>
      <c r="O65" s="137" t="str">
        <f>$A$184</f>
        <v>CRF.FD-301 (L)</v>
      </c>
      <c r="P65" s="58" t="str">
        <f>$B$184</f>
        <v>Фасад низкий средний левый</v>
      </c>
      <c r="Q65" s="58" t="str">
        <f>$C$184</f>
        <v>444*18*796</v>
      </c>
      <c r="R65" s="58">
        <v>1</v>
      </c>
      <c r="S65" s="138">
        <f>$D$184</f>
        <v>9791</v>
      </c>
      <c r="T65" s="29"/>
      <c r="U65" s="137" t="str">
        <f>$A$252</f>
        <v>CR.RD-1</v>
      </c>
      <c r="V65" s="58" t="str">
        <f>$B$252</f>
        <v>Ручка для фасада толщиной 18мм</v>
      </c>
      <c r="W65" s="58">
        <f>$C$252</f>
        <v>0</v>
      </c>
      <c r="X65" s="58">
        <v>1</v>
      </c>
      <c r="Y65" s="138">
        <f>$D$252</f>
        <v>322</v>
      </c>
      <c r="Z65" s="29"/>
      <c r="AA65" s="137" t="str">
        <f>$A$232</f>
        <v>CR.KP-002</v>
      </c>
      <c r="AB65" s="58" t="str">
        <f>$B$232</f>
        <v>Комплект петель с доводчиком (2шт)</v>
      </c>
      <c r="AC65" s="58">
        <f>$C$232</f>
        <v>0</v>
      </c>
      <c r="AD65" s="58">
        <v>1</v>
      </c>
      <c r="AE65" s="138">
        <f>$D$232</f>
        <v>430</v>
      </c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08"/>
      <c r="CB65" s="208"/>
      <c r="CC65" s="208"/>
      <c r="CD65" s="208"/>
      <c r="CE65" s="208"/>
      <c r="CF65" s="208"/>
    </row>
    <row r="66" spans="1:84" s="207" customFormat="1" ht="15" customHeight="1" x14ac:dyDescent="0.25">
      <c r="A66" s="21" t="s">
        <v>183</v>
      </c>
      <c r="B66" s="22" t="s">
        <v>187</v>
      </c>
      <c r="C66" s="106" t="s">
        <v>332</v>
      </c>
      <c r="D66" s="57">
        <f t="shared" si="22"/>
        <v>20221</v>
      </c>
      <c r="E66" s="362">
        <v>29118.240000000002</v>
      </c>
      <c r="F66" s="186"/>
      <c r="G66" s="29">
        <f t="shared" si="1"/>
        <v>46589.184000000001</v>
      </c>
      <c r="I66" s="141" t="str">
        <f t="shared" si="31"/>
        <v>CRU.SU-200</v>
      </c>
      <c r="J66" s="57" t="str">
        <f t="shared" si="32"/>
        <v>Стеллаж узкий средний</v>
      </c>
      <c r="K66" s="57" t="str">
        <f t="shared" si="33"/>
        <v>450*442*1202</v>
      </c>
      <c r="L66" s="57">
        <v>1</v>
      </c>
      <c r="M66" s="142">
        <f t="shared" si="34"/>
        <v>9678</v>
      </c>
      <c r="N66" s="29"/>
      <c r="O66" s="141" t="str">
        <f>$A$185</f>
        <v>CRF.FD-301 (R)</v>
      </c>
      <c r="P66" s="57" t="str">
        <f>$B$185</f>
        <v>Фасад низкий средний правый</v>
      </c>
      <c r="Q66" s="57" t="str">
        <f>$C$185</f>
        <v>444*18*796</v>
      </c>
      <c r="R66" s="57">
        <v>1</v>
      </c>
      <c r="S66" s="142">
        <f>$D$185</f>
        <v>9791</v>
      </c>
      <c r="T66" s="29"/>
      <c r="U66" s="141" t="str">
        <f>$A$252</f>
        <v>CR.RD-1</v>
      </c>
      <c r="V66" s="57" t="str">
        <f>$B$252</f>
        <v>Ручка для фасада толщиной 18мм</v>
      </c>
      <c r="W66" s="57">
        <f>$C$252</f>
        <v>0</v>
      </c>
      <c r="X66" s="57">
        <v>1</v>
      </c>
      <c r="Y66" s="142">
        <f>$D$252</f>
        <v>322</v>
      </c>
      <c r="Z66" s="29"/>
      <c r="AA66" s="141" t="str">
        <f>$A$232</f>
        <v>CR.KP-002</v>
      </c>
      <c r="AB66" s="57" t="str">
        <f>$B$232</f>
        <v>Комплект петель с доводчиком (2шт)</v>
      </c>
      <c r="AC66" s="57">
        <f>$C$232</f>
        <v>0</v>
      </c>
      <c r="AD66" s="57">
        <v>1</v>
      </c>
      <c r="AE66" s="142">
        <f>$D$232</f>
        <v>430</v>
      </c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08"/>
      <c r="CB66" s="208"/>
      <c r="CC66" s="208"/>
      <c r="CD66" s="208"/>
      <c r="CE66" s="208"/>
      <c r="CF66" s="208"/>
    </row>
    <row r="67" spans="1:84" s="207" customFormat="1" ht="15" customHeight="1" x14ac:dyDescent="0.25">
      <c r="A67" s="21" t="s">
        <v>225</v>
      </c>
      <c r="B67" s="22" t="s">
        <v>185</v>
      </c>
      <c r="C67" s="106" t="s">
        <v>332</v>
      </c>
      <c r="D67" s="57">
        <f t="shared" si="22"/>
        <v>25102</v>
      </c>
      <c r="E67" s="362">
        <v>36146.879999999997</v>
      </c>
      <c r="F67" s="186"/>
      <c r="G67" s="29">
        <f t="shared" si="1"/>
        <v>57835.007999999994</v>
      </c>
      <c r="I67" s="141" t="str">
        <f t="shared" si="31"/>
        <v>CRU.SU-200</v>
      </c>
      <c r="J67" s="57" t="str">
        <f t="shared" si="32"/>
        <v>Стеллаж узкий средний</v>
      </c>
      <c r="K67" s="57" t="str">
        <f t="shared" si="33"/>
        <v>450*442*1202</v>
      </c>
      <c r="L67" s="57">
        <v>1</v>
      </c>
      <c r="M67" s="142">
        <f t="shared" si="34"/>
        <v>9678</v>
      </c>
      <c r="N67" s="29"/>
      <c r="O67" s="141" t="str">
        <f>$A$182</f>
        <v>CRF.FD-201 (L)</v>
      </c>
      <c r="P67" s="57" t="str">
        <f>$B$182</f>
        <v>Фасад средний средний левый</v>
      </c>
      <c r="Q67" s="57" t="str">
        <f>$C$182</f>
        <v>444*18*1191</v>
      </c>
      <c r="R67" s="57">
        <v>1</v>
      </c>
      <c r="S67" s="142">
        <f>$D$182</f>
        <v>14672</v>
      </c>
      <c r="T67" s="29"/>
      <c r="U67" s="141" t="str">
        <f>$A$252</f>
        <v>CR.RD-1</v>
      </c>
      <c r="V67" s="57" t="str">
        <f>$B$252</f>
        <v>Ручка для фасада толщиной 18мм</v>
      </c>
      <c r="W67" s="57">
        <f>$C$252</f>
        <v>0</v>
      </c>
      <c r="X67" s="57">
        <v>1</v>
      </c>
      <c r="Y67" s="142">
        <f>$D$252</f>
        <v>322</v>
      </c>
      <c r="Z67" s="29"/>
      <c r="AA67" s="141" t="str">
        <f>$A$232</f>
        <v>CR.KP-002</v>
      </c>
      <c r="AB67" s="57" t="str">
        <f>$B$232</f>
        <v>Комплект петель с доводчиком (2шт)</v>
      </c>
      <c r="AC67" s="57">
        <f>$C$232</f>
        <v>0</v>
      </c>
      <c r="AD67" s="57">
        <v>1</v>
      </c>
      <c r="AE67" s="142">
        <f>$D$232</f>
        <v>430</v>
      </c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08"/>
      <c r="CB67" s="208"/>
      <c r="CC67" s="208"/>
      <c r="CD67" s="208"/>
      <c r="CE67" s="208"/>
      <c r="CF67" s="208"/>
    </row>
    <row r="68" spans="1:84" s="207" customFormat="1" ht="15" customHeight="1" thickBot="1" x14ac:dyDescent="0.3">
      <c r="A68" s="21" t="s">
        <v>226</v>
      </c>
      <c r="B68" s="22" t="s">
        <v>187</v>
      </c>
      <c r="C68" s="106" t="s">
        <v>332</v>
      </c>
      <c r="D68" s="57">
        <f t="shared" si="22"/>
        <v>25102</v>
      </c>
      <c r="E68" s="362">
        <v>36146.879999999997</v>
      </c>
      <c r="F68" s="186"/>
      <c r="G68" s="29">
        <f t="shared" si="1"/>
        <v>57835.007999999994</v>
      </c>
      <c r="I68" s="141" t="str">
        <f t="shared" si="31"/>
        <v>CRU.SU-200</v>
      </c>
      <c r="J68" s="57" t="str">
        <f t="shared" si="32"/>
        <v>Стеллаж узкий средний</v>
      </c>
      <c r="K68" s="57" t="str">
        <f t="shared" si="33"/>
        <v>450*442*1202</v>
      </c>
      <c r="L68" s="57">
        <v>1</v>
      </c>
      <c r="M68" s="142">
        <f t="shared" si="34"/>
        <v>9678</v>
      </c>
      <c r="N68" s="29"/>
      <c r="O68" s="141" t="str">
        <f>$A$183</f>
        <v>CRF.FD-201 (R)</v>
      </c>
      <c r="P68" s="57" t="str">
        <f>$B$183</f>
        <v>Фасад средний средний правый</v>
      </c>
      <c r="Q68" s="57" t="str">
        <f>$C$183</f>
        <v>444*18*1191</v>
      </c>
      <c r="R68" s="57">
        <v>1</v>
      </c>
      <c r="S68" s="142">
        <f>$D$183</f>
        <v>14672</v>
      </c>
      <c r="T68" s="29"/>
      <c r="U68" s="141" t="str">
        <f>$A$252</f>
        <v>CR.RD-1</v>
      </c>
      <c r="V68" s="57" t="str">
        <f>$B$252</f>
        <v>Ручка для фасада толщиной 18мм</v>
      </c>
      <c r="W68" s="57">
        <f>$C$252</f>
        <v>0</v>
      </c>
      <c r="X68" s="57">
        <v>1</v>
      </c>
      <c r="Y68" s="142">
        <f>$D$252</f>
        <v>322</v>
      </c>
      <c r="Z68" s="29"/>
      <c r="AA68" s="139" t="str">
        <f>$A$232</f>
        <v>CR.KP-002</v>
      </c>
      <c r="AB68" s="59" t="str">
        <f>$B$232</f>
        <v>Комплект петель с доводчиком (2шт)</v>
      </c>
      <c r="AC68" s="59">
        <f>$C$232</f>
        <v>0</v>
      </c>
      <c r="AD68" s="59">
        <v>1</v>
      </c>
      <c r="AE68" s="140">
        <f>$D$232</f>
        <v>430</v>
      </c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08"/>
      <c r="CB68" s="208"/>
      <c r="CC68" s="208"/>
      <c r="CD68" s="208"/>
      <c r="CE68" s="208"/>
      <c r="CF68" s="208"/>
    </row>
    <row r="69" spans="1:84" s="207" customFormat="1" ht="15" customHeight="1" x14ac:dyDescent="0.25">
      <c r="A69" s="21" t="s">
        <v>369</v>
      </c>
      <c r="B69" s="22" t="s">
        <v>185</v>
      </c>
      <c r="C69" s="106" t="s">
        <v>332</v>
      </c>
      <c r="D69" s="57">
        <f t="shared" si="22"/>
        <v>15447</v>
      </c>
      <c r="E69" s="362">
        <v>22243.68</v>
      </c>
      <c r="F69" s="186"/>
      <c r="G69" s="29">
        <f t="shared" si="1"/>
        <v>35589.887999999999</v>
      </c>
      <c r="I69" s="141" t="str">
        <f t="shared" si="31"/>
        <v>CRU.SU-200</v>
      </c>
      <c r="J69" s="57" t="str">
        <f t="shared" si="32"/>
        <v>Стеллаж узкий средний</v>
      </c>
      <c r="K69" s="57" t="str">
        <f t="shared" si="33"/>
        <v>450*442*1202</v>
      </c>
      <c r="L69" s="57">
        <v>1</v>
      </c>
      <c r="M69" s="142">
        <f t="shared" si="34"/>
        <v>9678</v>
      </c>
      <c r="N69" s="29"/>
      <c r="O69" s="141" t="str">
        <f>$A$261</f>
        <v>CR.SR-301 (L) black</v>
      </c>
      <c r="P69" s="57" t="str">
        <f>$B$261</f>
        <v>Фасад низкий стекло в раме лакобель черный левый</v>
      </c>
      <c r="Q69" s="57" t="str">
        <f>$C$261</f>
        <v>444*18*796</v>
      </c>
      <c r="R69" s="57">
        <v>1</v>
      </c>
      <c r="S69" s="142">
        <f>$D$261</f>
        <v>5387</v>
      </c>
      <c r="T69" s="29"/>
      <c r="U69" s="141" t="str">
        <f t="shared" ref="U69:U76" si="35">$A$253</f>
        <v>CR.RS-1</v>
      </c>
      <c r="V69" s="57" t="str">
        <f t="shared" ref="V69:V76" si="36">$B$253</f>
        <v>Ручка для фасада стекло толщиной 4мм</v>
      </c>
      <c r="W69" s="57">
        <f t="shared" ref="W69:W76" si="37">$C$253</f>
        <v>0</v>
      </c>
      <c r="X69" s="57">
        <v>1</v>
      </c>
      <c r="Y69" s="142">
        <f t="shared" ref="Y69:Y76" si="38">$D$253</f>
        <v>382</v>
      </c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08"/>
      <c r="CB69" s="208"/>
      <c r="CC69" s="208"/>
      <c r="CD69" s="208"/>
      <c r="CE69" s="208"/>
      <c r="CF69" s="208"/>
    </row>
    <row r="70" spans="1:84" s="207" customFormat="1" ht="15" customHeight="1" x14ac:dyDescent="0.25">
      <c r="A70" s="21" t="s">
        <v>370</v>
      </c>
      <c r="B70" s="22" t="s">
        <v>187</v>
      </c>
      <c r="C70" s="106" t="s">
        <v>332</v>
      </c>
      <c r="D70" s="57">
        <f t="shared" si="22"/>
        <v>15447</v>
      </c>
      <c r="E70" s="362">
        <v>22243.68</v>
      </c>
      <c r="F70" s="186"/>
      <c r="G70" s="29">
        <f t="shared" si="1"/>
        <v>35589.887999999999</v>
      </c>
      <c r="I70" s="141" t="str">
        <f t="shared" si="31"/>
        <v>CRU.SU-200</v>
      </c>
      <c r="J70" s="57" t="str">
        <f t="shared" si="32"/>
        <v>Стеллаж узкий средний</v>
      </c>
      <c r="K70" s="57" t="str">
        <f t="shared" si="33"/>
        <v>450*442*1202</v>
      </c>
      <c r="L70" s="57">
        <v>1</v>
      </c>
      <c r="M70" s="142">
        <f t="shared" si="34"/>
        <v>9678</v>
      </c>
      <c r="N70" s="29"/>
      <c r="O70" s="141" t="str">
        <f>$A$262</f>
        <v>CR.SR-301 (R) black</v>
      </c>
      <c r="P70" s="57" t="str">
        <f>$B$262</f>
        <v>Фасад низкий стекло в раме лакобель черный правый</v>
      </c>
      <c r="Q70" s="57" t="str">
        <f>$C$262</f>
        <v>444*18*796</v>
      </c>
      <c r="R70" s="57">
        <v>1</v>
      </c>
      <c r="S70" s="142">
        <f>$D$262</f>
        <v>5387</v>
      </c>
      <c r="T70" s="29"/>
      <c r="U70" s="141" t="str">
        <f t="shared" si="35"/>
        <v>CR.RS-1</v>
      </c>
      <c r="V70" s="57" t="str">
        <f t="shared" si="36"/>
        <v>Ручка для фасада стекло толщиной 4мм</v>
      </c>
      <c r="W70" s="57">
        <f t="shared" si="37"/>
        <v>0</v>
      </c>
      <c r="X70" s="57">
        <v>1</v>
      </c>
      <c r="Y70" s="142">
        <f t="shared" si="38"/>
        <v>382</v>
      </c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08"/>
      <c r="CB70" s="208"/>
      <c r="CC70" s="208"/>
      <c r="CD70" s="208"/>
      <c r="CE70" s="208"/>
      <c r="CF70" s="208"/>
    </row>
    <row r="71" spans="1:84" s="207" customFormat="1" ht="15" customHeight="1" x14ac:dyDescent="0.25">
      <c r="A71" s="21" t="s">
        <v>402</v>
      </c>
      <c r="B71" s="22" t="s">
        <v>185</v>
      </c>
      <c r="C71" s="106" t="s">
        <v>332</v>
      </c>
      <c r="D71" s="57">
        <f t="shared" si="22"/>
        <v>15447</v>
      </c>
      <c r="E71" s="362">
        <v>22243.68</v>
      </c>
      <c r="F71" s="186"/>
      <c r="G71" s="29">
        <f t="shared" si="1"/>
        <v>35589.887999999999</v>
      </c>
      <c r="I71" s="141" t="str">
        <f t="shared" si="31"/>
        <v>CRU.SU-200</v>
      </c>
      <c r="J71" s="57" t="str">
        <f t="shared" si="32"/>
        <v>Стеллаж узкий средний</v>
      </c>
      <c r="K71" s="57" t="str">
        <f t="shared" si="33"/>
        <v>450*442*1202</v>
      </c>
      <c r="L71" s="57">
        <v>1</v>
      </c>
      <c r="M71" s="142">
        <f t="shared" si="34"/>
        <v>9678</v>
      </c>
      <c r="N71" s="29"/>
      <c r="O71" s="141" t="str">
        <f>$A$263</f>
        <v>CR.SR-301 (L) white</v>
      </c>
      <c r="P71" s="57" t="str">
        <f>$B$263</f>
        <v>Фасад низкий стекло в раме лакобель белый левый</v>
      </c>
      <c r="Q71" s="57" t="str">
        <f>$C$263</f>
        <v>444*18*796</v>
      </c>
      <c r="R71" s="57">
        <v>1</v>
      </c>
      <c r="S71" s="142">
        <f>$D$263</f>
        <v>5387</v>
      </c>
      <c r="T71" s="29"/>
      <c r="U71" s="141" t="str">
        <f t="shared" si="35"/>
        <v>CR.RS-1</v>
      </c>
      <c r="V71" s="57" t="str">
        <f t="shared" si="36"/>
        <v>Ручка для фасада стекло толщиной 4мм</v>
      </c>
      <c r="W71" s="57">
        <f t="shared" si="37"/>
        <v>0</v>
      </c>
      <c r="X71" s="57">
        <v>1</v>
      </c>
      <c r="Y71" s="142">
        <f t="shared" si="38"/>
        <v>382</v>
      </c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08"/>
      <c r="CB71" s="208"/>
      <c r="CC71" s="208"/>
      <c r="CD71" s="208"/>
      <c r="CE71" s="208"/>
      <c r="CF71" s="208"/>
    </row>
    <row r="72" spans="1:84" s="207" customFormat="1" ht="15" customHeight="1" x14ac:dyDescent="0.25">
      <c r="A72" s="21" t="s">
        <v>403</v>
      </c>
      <c r="B72" s="22" t="s">
        <v>187</v>
      </c>
      <c r="C72" s="106" t="s">
        <v>332</v>
      </c>
      <c r="D72" s="57">
        <f t="shared" si="22"/>
        <v>15447</v>
      </c>
      <c r="E72" s="362">
        <v>22243.68</v>
      </c>
      <c r="F72" s="186"/>
      <c r="G72" s="29">
        <f t="shared" si="1"/>
        <v>35589.887999999999</v>
      </c>
      <c r="I72" s="141" t="str">
        <f t="shared" si="31"/>
        <v>CRU.SU-200</v>
      </c>
      <c r="J72" s="57" t="str">
        <f t="shared" si="32"/>
        <v>Стеллаж узкий средний</v>
      </c>
      <c r="K72" s="57" t="str">
        <f t="shared" si="33"/>
        <v>450*442*1202</v>
      </c>
      <c r="L72" s="57">
        <v>1</v>
      </c>
      <c r="M72" s="142">
        <f t="shared" si="34"/>
        <v>9678</v>
      </c>
      <c r="N72" s="29"/>
      <c r="O72" s="141" t="str">
        <f>$A$264</f>
        <v>CR.SR-301 (R) white</v>
      </c>
      <c r="P72" s="57" t="str">
        <f>$B$264</f>
        <v>Фасад низкий стекло в раме лакобель белый правый</v>
      </c>
      <c r="Q72" s="57" t="str">
        <f>$C$264</f>
        <v>444*18*796</v>
      </c>
      <c r="R72" s="57">
        <v>1</v>
      </c>
      <c r="S72" s="142">
        <f>$D$264</f>
        <v>5387</v>
      </c>
      <c r="T72" s="29"/>
      <c r="U72" s="141" t="str">
        <f t="shared" si="35"/>
        <v>CR.RS-1</v>
      </c>
      <c r="V72" s="57" t="str">
        <f t="shared" si="36"/>
        <v>Ручка для фасада стекло толщиной 4мм</v>
      </c>
      <c r="W72" s="57">
        <f t="shared" si="37"/>
        <v>0</v>
      </c>
      <c r="X72" s="57">
        <v>1</v>
      </c>
      <c r="Y72" s="142">
        <f t="shared" si="38"/>
        <v>382</v>
      </c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08"/>
      <c r="CB72" s="208"/>
      <c r="CC72" s="208"/>
      <c r="CD72" s="208"/>
      <c r="CE72" s="208"/>
      <c r="CF72" s="208"/>
    </row>
    <row r="73" spans="1:84" s="207" customFormat="1" ht="15" customHeight="1" x14ac:dyDescent="0.25">
      <c r="A73" s="21" t="s">
        <v>371</v>
      </c>
      <c r="B73" s="22" t="s">
        <v>185</v>
      </c>
      <c r="C73" s="106" t="s">
        <v>332</v>
      </c>
      <c r="D73" s="57">
        <f t="shared" si="22"/>
        <v>16486</v>
      </c>
      <c r="E73" s="362">
        <v>23739.839999999997</v>
      </c>
      <c r="F73" s="186"/>
      <c r="G73" s="29">
        <f t="shared" ref="G73:G136" si="39">E73+E73*60%</f>
        <v>37983.743999999992</v>
      </c>
      <c r="I73" s="141" t="str">
        <f t="shared" si="31"/>
        <v>CRU.SU-200</v>
      </c>
      <c r="J73" s="57" t="str">
        <f t="shared" si="32"/>
        <v>Стеллаж узкий средний</v>
      </c>
      <c r="K73" s="57" t="str">
        <f t="shared" si="33"/>
        <v>450*442*1202</v>
      </c>
      <c r="L73" s="57">
        <v>1</v>
      </c>
      <c r="M73" s="142">
        <f t="shared" si="34"/>
        <v>9678</v>
      </c>
      <c r="N73" s="29"/>
      <c r="O73" s="141" t="str">
        <f>$A$257</f>
        <v>CR.SR-201 (L) black</v>
      </c>
      <c r="P73" s="57" t="str">
        <f>$B$257</f>
        <v>Фасад средний стекло в раме лакобель черный левый</v>
      </c>
      <c r="Q73" s="57" t="str">
        <f>$C$257</f>
        <v>444*18*1191</v>
      </c>
      <c r="R73" s="57">
        <v>1</v>
      </c>
      <c r="S73" s="142">
        <f>$D$257</f>
        <v>6426</v>
      </c>
      <c r="T73" s="29"/>
      <c r="U73" s="141" t="str">
        <f t="shared" si="35"/>
        <v>CR.RS-1</v>
      </c>
      <c r="V73" s="57" t="str">
        <f t="shared" si="36"/>
        <v>Ручка для фасада стекло толщиной 4мм</v>
      </c>
      <c r="W73" s="57">
        <f t="shared" si="37"/>
        <v>0</v>
      </c>
      <c r="X73" s="57">
        <v>1</v>
      </c>
      <c r="Y73" s="142">
        <f t="shared" si="38"/>
        <v>382</v>
      </c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08"/>
      <c r="CB73" s="208"/>
      <c r="CC73" s="208"/>
      <c r="CD73" s="208"/>
      <c r="CE73" s="208"/>
      <c r="CF73" s="208"/>
    </row>
    <row r="74" spans="1:84" s="207" customFormat="1" ht="15" customHeight="1" x14ac:dyDescent="0.25">
      <c r="A74" s="21" t="s">
        <v>372</v>
      </c>
      <c r="B74" s="22" t="s">
        <v>187</v>
      </c>
      <c r="C74" s="106" t="s">
        <v>332</v>
      </c>
      <c r="D74" s="57">
        <f t="shared" si="22"/>
        <v>16486</v>
      </c>
      <c r="E74" s="362">
        <v>23739.839999999997</v>
      </c>
      <c r="F74" s="186"/>
      <c r="G74" s="29">
        <f t="shared" si="39"/>
        <v>37983.743999999992</v>
      </c>
      <c r="I74" s="141" t="str">
        <f t="shared" si="31"/>
        <v>CRU.SU-200</v>
      </c>
      <c r="J74" s="57" t="str">
        <f t="shared" si="32"/>
        <v>Стеллаж узкий средний</v>
      </c>
      <c r="K74" s="57" t="str">
        <f t="shared" si="33"/>
        <v>450*442*1202</v>
      </c>
      <c r="L74" s="57">
        <v>1</v>
      </c>
      <c r="M74" s="142">
        <f t="shared" si="34"/>
        <v>9678</v>
      </c>
      <c r="N74" s="29"/>
      <c r="O74" s="141" t="str">
        <f>$A$258</f>
        <v>CR.SR-201 (R) black</v>
      </c>
      <c r="P74" s="57" t="str">
        <f>$B$258</f>
        <v>Фасад средний стекло в раме лакобель черный правый</v>
      </c>
      <c r="Q74" s="57" t="str">
        <f>$C$258</f>
        <v>444*18*1191</v>
      </c>
      <c r="R74" s="57">
        <v>1</v>
      </c>
      <c r="S74" s="142">
        <f>$D$258</f>
        <v>6426</v>
      </c>
      <c r="T74" s="29"/>
      <c r="U74" s="141" t="str">
        <f t="shared" si="35"/>
        <v>CR.RS-1</v>
      </c>
      <c r="V74" s="57" t="str">
        <f t="shared" si="36"/>
        <v>Ручка для фасада стекло толщиной 4мм</v>
      </c>
      <c r="W74" s="57">
        <f t="shared" si="37"/>
        <v>0</v>
      </c>
      <c r="X74" s="57">
        <v>1</v>
      </c>
      <c r="Y74" s="142">
        <f t="shared" si="38"/>
        <v>382</v>
      </c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08"/>
      <c r="CB74" s="208"/>
      <c r="CC74" s="208"/>
      <c r="CD74" s="208"/>
      <c r="CE74" s="208"/>
      <c r="CF74" s="208"/>
    </row>
    <row r="75" spans="1:84" s="207" customFormat="1" ht="15" customHeight="1" x14ac:dyDescent="0.25">
      <c r="A75" s="21" t="s">
        <v>404</v>
      </c>
      <c r="B75" s="22" t="s">
        <v>185</v>
      </c>
      <c r="C75" s="106" t="s">
        <v>332</v>
      </c>
      <c r="D75" s="57">
        <f t="shared" si="22"/>
        <v>16486</v>
      </c>
      <c r="E75" s="362">
        <v>23739.839999999997</v>
      </c>
      <c r="F75" s="186"/>
      <c r="G75" s="29">
        <f t="shared" si="39"/>
        <v>37983.743999999992</v>
      </c>
      <c r="I75" s="141" t="str">
        <f t="shared" si="31"/>
        <v>CRU.SU-200</v>
      </c>
      <c r="J75" s="57" t="str">
        <f t="shared" si="32"/>
        <v>Стеллаж узкий средний</v>
      </c>
      <c r="K75" s="57" t="str">
        <f t="shared" si="33"/>
        <v>450*442*1202</v>
      </c>
      <c r="L75" s="57">
        <v>1</v>
      </c>
      <c r="M75" s="142">
        <f t="shared" si="34"/>
        <v>9678</v>
      </c>
      <c r="N75" s="29"/>
      <c r="O75" s="141" t="str">
        <f>$A$259</f>
        <v>CR.SR-201 (L) white</v>
      </c>
      <c r="P75" s="57" t="str">
        <f>$B$259</f>
        <v>Фасад средний стекло в раме лакобель белый левый</v>
      </c>
      <c r="Q75" s="57" t="str">
        <f>$C$259</f>
        <v>444*18*1191</v>
      </c>
      <c r="R75" s="57">
        <v>1</v>
      </c>
      <c r="S75" s="142">
        <f>$D$259</f>
        <v>6426</v>
      </c>
      <c r="T75" s="29"/>
      <c r="U75" s="141" t="str">
        <f t="shared" si="35"/>
        <v>CR.RS-1</v>
      </c>
      <c r="V75" s="57" t="str">
        <f t="shared" si="36"/>
        <v>Ручка для фасада стекло толщиной 4мм</v>
      </c>
      <c r="W75" s="57">
        <f t="shared" si="37"/>
        <v>0</v>
      </c>
      <c r="X75" s="57">
        <v>1</v>
      </c>
      <c r="Y75" s="142">
        <f t="shared" si="38"/>
        <v>382</v>
      </c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08"/>
      <c r="CB75" s="208"/>
      <c r="CC75" s="208"/>
      <c r="CD75" s="208"/>
      <c r="CE75" s="208"/>
      <c r="CF75" s="208"/>
    </row>
    <row r="76" spans="1:84" s="207" customFormat="1" ht="15" customHeight="1" thickBot="1" x14ac:dyDescent="0.3">
      <c r="A76" s="23" t="s">
        <v>405</v>
      </c>
      <c r="B76" s="24" t="s">
        <v>187</v>
      </c>
      <c r="C76" s="147" t="s">
        <v>332</v>
      </c>
      <c r="D76" s="59">
        <f t="shared" si="22"/>
        <v>16486</v>
      </c>
      <c r="E76" s="367">
        <v>23739.839999999997</v>
      </c>
      <c r="F76" s="186"/>
      <c r="G76" s="29">
        <f t="shared" si="39"/>
        <v>37983.743999999992</v>
      </c>
      <c r="I76" s="139" t="str">
        <f t="shared" si="31"/>
        <v>CRU.SU-200</v>
      </c>
      <c r="J76" s="59" t="str">
        <f t="shared" si="32"/>
        <v>Стеллаж узкий средний</v>
      </c>
      <c r="K76" s="59" t="str">
        <f t="shared" si="33"/>
        <v>450*442*1202</v>
      </c>
      <c r="L76" s="59">
        <v>1</v>
      </c>
      <c r="M76" s="140">
        <f t="shared" si="34"/>
        <v>9678</v>
      </c>
      <c r="N76" s="29"/>
      <c r="O76" s="139" t="str">
        <f>$A$260</f>
        <v>CR.SR-201 (R) white</v>
      </c>
      <c r="P76" s="59" t="str">
        <f>$B$260</f>
        <v>Фасад средний стекло в раме лакобель белый правый</v>
      </c>
      <c r="Q76" s="59" t="str">
        <f>$C$260</f>
        <v>444*18*1191</v>
      </c>
      <c r="R76" s="59">
        <v>1</v>
      </c>
      <c r="S76" s="140">
        <f>$D$260</f>
        <v>6426</v>
      </c>
      <c r="T76" s="29"/>
      <c r="U76" s="139" t="str">
        <f t="shared" si="35"/>
        <v>CR.RS-1</v>
      </c>
      <c r="V76" s="59" t="str">
        <f t="shared" si="36"/>
        <v>Ручка для фасада стекло толщиной 4мм</v>
      </c>
      <c r="W76" s="59">
        <f t="shared" si="37"/>
        <v>0</v>
      </c>
      <c r="X76" s="59">
        <v>1</v>
      </c>
      <c r="Y76" s="140">
        <f t="shared" si="38"/>
        <v>382</v>
      </c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08"/>
      <c r="CB76" s="208"/>
      <c r="CC76" s="208"/>
      <c r="CD76" s="208"/>
      <c r="CE76" s="208"/>
      <c r="CF76" s="208"/>
    </row>
    <row r="77" spans="1:84" s="207" customFormat="1" ht="15" customHeight="1" x14ac:dyDescent="0.25">
      <c r="A77" s="109" t="s">
        <v>192</v>
      </c>
      <c r="B77" s="110" t="s">
        <v>188</v>
      </c>
      <c r="C77" s="149" t="s">
        <v>333</v>
      </c>
      <c r="D77" s="111">
        <f t="shared" si="22"/>
        <v>19170</v>
      </c>
      <c r="E77" s="369">
        <v>27604.799999999999</v>
      </c>
      <c r="F77" s="186"/>
      <c r="G77" s="29">
        <f t="shared" si="39"/>
        <v>44167.679999999993</v>
      </c>
      <c r="I77" s="157" t="str">
        <f t="shared" ref="I77:I82" si="40">$A$211</f>
        <v>CRU.SU-300</v>
      </c>
      <c r="J77" s="111" t="str">
        <f t="shared" ref="J77:J82" si="41">$B$211</f>
        <v>Стеллаж узкий низкий</v>
      </c>
      <c r="K77" s="111" t="str">
        <f t="shared" ref="K77:K82" si="42">$C$211</f>
        <v>450*442*807</v>
      </c>
      <c r="L77" s="111">
        <v>1</v>
      </c>
      <c r="M77" s="158">
        <f>$D$211</f>
        <v>8627</v>
      </c>
      <c r="N77" s="29"/>
      <c r="O77" s="157" t="str">
        <f>$A$184</f>
        <v>CRF.FD-301 (L)</v>
      </c>
      <c r="P77" s="111" t="str">
        <f>$B$184</f>
        <v>Фасад низкий средний левый</v>
      </c>
      <c r="Q77" s="111" t="str">
        <f>$C$184</f>
        <v>444*18*796</v>
      </c>
      <c r="R77" s="111">
        <v>1</v>
      </c>
      <c r="S77" s="158">
        <f>$D$184</f>
        <v>9791</v>
      </c>
      <c r="T77" s="29"/>
      <c r="U77" s="157" t="str">
        <f>$A$252</f>
        <v>CR.RD-1</v>
      </c>
      <c r="V77" s="111" t="str">
        <f>$B$252</f>
        <v>Ручка для фасада толщиной 18мм</v>
      </c>
      <c r="W77" s="111">
        <f>$C$252</f>
        <v>0</v>
      </c>
      <c r="X77" s="111">
        <v>1</v>
      </c>
      <c r="Y77" s="158">
        <f>$D$252</f>
        <v>322</v>
      </c>
      <c r="Z77" s="29"/>
      <c r="AA77" s="137" t="str">
        <f>$A$232</f>
        <v>CR.KP-002</v>
      </c>
      <c r="AB77" s="58" t="str">
        <f>$B$232</f>
        <v>Комплект петель с доводчиком (2шт)</v>
      </c>
      <c r="AC77" s="58">
        <f>$C$232</f>
        <v>0</v>
      </c>
      <c r="AD77" s="58">
        <v>1</v>
      </c>
      <c r="AE77" s="138">
        <f>$D$232</f>
        <v>430</v>
      </c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08"/>
      <c r="CB77" s="208"/>
      <c r="CC77" s="208"/>
      <c r="CD77" s="208"/>
      <c r="CE77" s="208"/>
      <c r="CF77" s="208"/>
    </row>
    <row r="78" spans="1:84" s="207" customFormat="1" ht="15" customHeight="1" thickBot="1" x14ac:dyDescent="0.3">
      <c r="A78" s="21" t="s">
        <v>193</v>
      </c>
      <c r="B78" s="22" t="s">
        <v>189</v>
      </c>
      <c r="C78" s="106" t="s">
        <v>333</v>
      </c>
      <c r="D78" s="57">
        <f t="shared" si="22"/>
        <v>19170</v>
      </c>
      <c r="E78" s="362">
        <v>27604.799999999999</v>
      </c>
      <c r="F78" s="186"/>
      <c r="G78" s="29">
        <f t="shared" si="39"/>
        <v>44167.679999999993</v>
      </c>
      <c r="I78" s="141" t="str">
        <f t="shared" si="40"/>
        <v>CRU.SU-300</v>
      </c>
      <c r="J78" s="57" t="str">
        <f t="shared" si="41"/>
        <v>Стеллаж узкий низкий</v>
      </c>
      <c r="K78" s="57" t="str">
        <f t="shared" si="42"/>
        <v>450*442*807</v>
      </c>
      <c r="L78" s="57">
        <v>1</v>
      </c>
      <c r="M78" s="142">
        <f t="shared" ref="M78:M82" si="43">$D$211</f>
        <v>8627</v>
      </c>
      <c r="N78" s="29"/>
      <c r="O78" s="141" t="str">
        <f>$A$185</f>
        <v>CRF.FD-301 (R)</v>
      </c>
      <c r="P78" s="57" t="str">
        <f>$B$185</f>
        <v>Фасад низкий средний правый</v>
      </c>
      <c r="Q78" s="57" t="str">
        <f>$C$185</f>
        <v>444*18*796</v>
      </c>
      <c r="R78" s="57">
        <v>1</v>
      </c>
      <c r="S78" s="142">
        <f>$D$185</f>
        <v>9791</v>
      </c>
      <c r="T78" s="29"/>
      <c r="U78" s="141" t="str">
        <f>$A$252</f>
        <v>CR.RD-1</v>
      </c>
      <c r="V78" s="57" t="str">
        <f>$B$252</f>
        <v>Ручка для фасада толщиной 18мм</v>
      </c>
      <c r="W78" s="57">
        <f>$C$252</f>
        <v>0</v>
      </c>
      <c r="X78" s="57">
        <v>1</v>
      </c>
      <c r="Y78" s="142">
        <f>$D$252</f>
        <v>322</v>
      </c>
      <c r="Z78" s="29"/>
      <c r="AA78" s="139" t="str">
        <f>$A$232</f>
        <v>CR.KP-002</v>
      </c>
      <c r="AB78" s="59" t="str">
        <f>$B$232</f>
        <v>Комплект петель с доводчиком (2шт)</v>
      </c>
      <c r="AC78" s="59">
        <f>$C$232</f>
        <v>0</v>
      </c>
      <c r="AD78" s="59">
        <v>1</v>
      </c>
      <c r="AE78" s="140">
        <f>$D$232</f>
        <v>430</v>
      </c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08"/>
      <c r="CB78" s="208"/>
      <c r="CC78" s="208"/>
      <c r="CD78" s="208"/>
      <c r="CE78" s="208"/>
      <c r="CF78" s="208"/>
    </row>
    <row r="79" spans="1:84" s="207" customFormat="1" ht="15" customHeight="1" x14ac:dyDescent="0.25">
      <c r="A79" s="21" t="s">
        <v>373</v>
      </c>
      <c r="B79" s="22" t="s">
        <v>188</v>
      </c>
      <c r="C79" s="106" t="s">
        <v>333</v>
      </c>
      <c r="D79" s="57">
        <f t="shared" si="22"/>
        <v>14396</v>
      </c>
      <c r="E79" s="362">
        <v>20730.239999999998</v>
      </c>
      <c r="F79" s="186"/>
      <c r="G79" s="29">
        <f t="shared" si="39"/>
        <v>33168.383999999998</v>
      </c>
      <c r="I79" s="141" t="str">
        <f t="shared" si="40"/>
        <v>CRU.SU-300</v>
      </c>
      <c r="J79" s="57" t="str">
        <f t="shared" si="41"/>
        <v>Стеллаж узкий низкий</v>
      </c>
      <c r="K79" s="57" t="str">
        <f t="shared" si="42"/>
        <v>450*442*807</v>
      </c>
      <c r="L79" s="57">
        <v>1</v>
      </c>
      <c r="M79" s="142">
        <f t="shared" si="43"/>
        <v>8627</v>
      </c>
      <c r="N79" s="29"/>
      <c r="O79" s="141" t="str">
        <f>$A$261</f>
        <v>CR.SR-301 (L) black</v>
      </c>
      <c r="P79" s="57" t="str">
        <f>$B$261</f>
        <v>Фасад низкий стекло в раме лакобель черный левый</v>
      </c>
      <c r="Q79" s="57" t="str">
        <f>$C$261</f>
        <v>444*18*796</v>
      </c>
      <c r="R79" s="57">
        <v>1</v>
      </c>
      <c r="S79" s="142">
        <f>$D$261</f>
        <v>5387</v>
      </c>
      <c r="T79" s="29"/>
      <c r="U79" s="141" t="str">
        <f>$A$253</f>
        <v>CR.RS-1</v>
      </c>
      <c r="V79" s="57" t="str">
        <f>$B$253</f>
        <v>Ручка для фасада стекло толщиной 4мм</v>
      </c>
      <c r="W79" s="57">
        <f>$C$253</f>
        <v>0</v>
      </c>
      <c r="X79" s="57">
        <v>1</v>
      </c>
      <c r="Y79" s="142">
        <f>$D$253</f>
        <v>382</v>
      </c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08"/>
      <c r="CB79" s="208"/>
      <c r="CC79" s="208"/>
      <c r="CD79" s="208"/>
      <c r="CE79" s="208"/>
      <c r="CF79" s="208"/>
    </row>
    <row r="80" spans="1:84" s="207" customFormat="1" ht="15" customHeight="1" x14ac:dyDescent="0.25">
      <c r="A80" s="21" t="s">
        <v>374</v>
      </c>
      <c r="B80" s="22" t="s">
        <v>189</v>
      </c>
      <c r="C80" s="106" t="s">
        <v>333</v>
      </c>
      <c r="D80" s="57">
        <f t="shared" si="22"/>
        <v>14396</v>
      </c>
      <c r="E80" s="362">
        <v>20730.239999999998</v>
      </c>
      <c r="F80" s="186"/>
      <c r="G80" s="29">
        <f t="shared" si="39"/>
        <v>33168.383999999998</v>
      </c>
      <c r="I80" s="141" t="str">
        <f t="shared" si="40"/>
        <v>CRU.SU-300</v>
      </c>
      <c r="J80" s="57" t="str">
        <f t="shared" si="41"/>
        <v>Стеллаж узкий низкий</v>
      </c>
      <c r="K80" s="57" t="str">
        <f t="shared" si="42"/>
        <v>450*442*807</v>
      </c>
      <c r="L80" s="57">
        <v>1</v>
      </c>
      <c r="M80" s="142">
        <f t="shared" si="43"/>
        <v>8627</v>
      </c>
      <c r="N80" s="29"/>
      <c r="O80" s="141" t="str">
        <f>$A$262</f>
        <v>CR.SR-301 (R) black</v>
      </c>
      <c r="P80" s="57" t="str">
        <f>$B$262</f>
        <v>Фасад низкий стекло в раме лакобель черный правый</v>
      </c>
      <c r="Q80" s="57" t="str">
        <f>$C$262</f>
        <v>444*18*796</v>
      </c>
      <c r="R80" s="57">
        <v>1</v>
      </c>
      <c r="S80" s="142">
        <f>$D$262</f>
        <v>5387</v>
      </c>
      <c r="T80" s="29"/>
      <c r="U80" s="141" t="str">
        <f>$A$253</f>
        <v>CR.RS-1</v>
      </c>
      <c r="V80" s="57" t="str">
        <f>$B$253</f>
        <v>Ручка для фасада стекло толщиной 4мм</v>
      </c>
      <c r="W80" s="57">
        <f>$C$253</f>
        <v>0</v>
      </c>
      <c r="X80" s="57">
        <v>1</v>
      </c>
      <c r="Y80" s="142">
        <f>$D$253</f>
        <v>382</v>
      </c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08"/>
      <c r="CB80" s="208"/>
      <c r="CC80" s="208"/>
      <c r="CD80" s="208"/>
      <c r="CE80" s="208"/>
      <c r="CF80" s="208"/>
    </row>
    <row r="81" spans="1:90" s="207" customFormat="1" ht="15" customHeight="1" x14ac:dyDescent="0.25">
      <c r="A81" s="21" t="s">
        <v>406</v>
      </c>
      <c r="B81" s="22" t="s">
        <v>188</v>
      </c>
      <c r="C81" s="106" t="s">
        <v>333</v>
      </c>
      <c r="D81" s="57">
        <f t="shared" si="22"/>
        <v>14396</v>
      </c>
      <c r="E81" s="362">
        <v>20730.239999999998</v>
      </c>
      <c r="F81" s="186"/>
      <c r="G81" s="29">
        <f t="shared" si="39"/>
        <v>33168.383999999998</v>
      </c>
      <c r="I81" s="141" t="str">
        <f t="shared" si="40"/>
        <v>CRU.SU-300</v>
      </c>
      <c r="J81" s="57" t="str">
        <f t="shared" si="41"/>
        <v>Стеллаж узкий низкий</v>
      </c>
      <c r="K81" s="57" t="str">
        <f t="shared" si="42"/>
        <v>450*442*807</v>
      </c>
      <c r="L81" s="57">
        <v>1</v>
      </c>
      <c r="M81" s="142">
        <f t="shared" si="43"/>
        <v>8627</v>
      </c>
      <c r="N81" s="29"/>
      <c r="O81" s="141" t="str">
        <f>$A$263</f>
        <v>CR.SR-301 (L) white</v>
      </c>
      <c r="P81" s="57" t="str">
        <f>$B$263</f>
        <v>Фасад низкий стекло в раме лакобель белый левый</v>
      </c>
      <c r="Q81" s="57" t="str">
        <f>$C$263</f>
        <v>444*18*796</v>
      </c>
      <c r="R81" s="57">
        <v>1</v>
      </c>
      <c r="S81" s="142">
        <f>$D$263</f>
        <v>5387</v>
      </c>
      <c r="T81" s="29"/>
      <c r="U81" s="141" t="str">
        <f>$A$253</f>
        <v>CR.RS-1</v>
      </c>
      <c r="V81" s="57" t="str">
        <f>$B$253</f>
        <v>Ручка для фасада стекло толщиной 4мм</v>
      </c>
      <c r="W81" s="57">
        <f>$C$253</f>
        <v>0</v>
      </c>
      <c r="X81" s="57">
        <v>1</v>
      </c>
      <c r="Y81" s="142">
        <f>$D$253</f>
        <v>382</v>
      </c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08"/>
      <c r="CB81" s="208"/>
      <c r="CC81" s="208"/>
      <c r="CD81" s="208"/>
      <c r="CE81" s="208"/>
      <c r="CF81" s="208"/>
    </row>
    <row r="82" spans="1:90" s="207" customFormat="1" ht="15" customHeight="1" thickBot="1" x14ac:dyDescent="0.3">
      <c r="A82" s="23" t="s">
        <v>407</v>
      </c>
      <c r="B82" s="24" t="s">
        <v>189</v>
      </c>
      <c r="C82" s="147" t="s">
        <v>333</v>
      </c>
      <c r="D82" s="59">
        <f t="shared" si="22"/>
        <v>14396</v>
      </c>
      <c r="E82" s="367">
        <v>20730.239999999998</v>
      </c>
      <c r="F82" s="186"/>
      <c r="G82" s="29">
        <f t="shared" si="39"/>
        <v>33168.383999999998</v>
      </c>
      <c r="I82" s="139" t="str">
        <f t="shared" si="40"/>
        <v>CRU.SU-300</v>
      </c>
      <c r="J82" s="59" t="str">
        <f t="shared" si="41"/>
        <v>Стеллаж узкий низкий</v>
      </c>
      <c r="K82" s="59" t="str">
        <f t="shared" si="42"/>
        <v>450*442*807</v>
      </c>
      <c r="L82" s="59">
        <v>1</v>
      </c>
      <c r="M82" s="140">
        <f t="shared" si="43"/>
        <v>8627</v>
      </c>
      <c r="N82" s="29"/>
      <c r="O82" s="139" t="str">
        <f>$A$264</f>
        <v>CR.SR-301 (R) white</v>
      </c>
      <c r="P82" s="59" t="str">
        <f>$B$264</f>
        <v>Фасад низкий стекло в раме лакобель белый правый</v>
      </c>
      <c r="Q82" s="59" t="str">
        <f>$C$264</f>
        <v>444*18*796</v>
      </c>
      <c r="R82" s="59">
        <v>1</v>
      </c>
      <c r="S82" s="140">
        <f>$D$264</f>
        <v>5387</v>
      </c>
      <c r="T82" s="29"/>
      <c r="U82" s="139" t="str">
        <f>$A$253</f>
        <v>CR.RS-1</v>
      </c>
      <c r="V82" s="59" t="str">
        <f>$B$253</f>
        <v>Ручка для фасада стекло толщиной 4мм</v>
      </c>
      <c r="W82" s="59">
        <f>$C$253</f>
        <v>0</v>
      </c>
      <c r="X82" s="59">
        <v>1</v>
      </c>
      <c r="Y82" s="140">
        <f>$D$253</f>
        <v>382</v>
      </c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08"/>
      <c r="CB82" s="208"/>
      <c r="CC82" s="208"/>
      <c r="CD82" s="208"/>
      <c r="CE82" s="208"/>
      <c r="CF82" s="208"/>
    </row>
    <row r="83" spans="1:90" s="26" customFormat="1" ht="21" customHeight="1" thickBot="1" x14ac:dyDescent="0.3">
      <c r="A83" s="215" t="s">
        <v>102</v>
      </c>
      <c r="B83" s="216"/>
      <c r="C83" s="216"/>
      <c r="D83" s="216"/>
      <c r="E83" s="370"/>
      <c r="F83" s="186"/>
      <c r="G83" s="29">
        <f t="shared" si="39"/>
        <v>0</v>
      </c>
      <c r="I83" s="355"/>
      <c r="J83" s="355"/>
      <c r="K83" s="355"/>
      <c r="L83" s="355"/>
      <c r="M83" s="355"/>
      <c r="N83" s="63"/>
      <c r="O83" s="355"/>
      <c r="P83" s="355"/>
      <c r="Q83" s="355"/>
      <c r="R83" s="355"/>
      <c r="S83" s="355"/>
      <c r="T83" s="63"/>
      <c r="U83" s="355"/>
      <c r="V83" s="355"/>
      <c r="W83" s="355"/>
      <c r="X83" s="355"/>
      <c r="Y83" s="355"/>
      <c r="Z83" s="63"/>
      <c r="AA83" s="355"/>
      <c r="AB83" s="355"/>
      <c r="AC83" s="355"/>
      <c r="AD83" s="355"/>
      <c r="AE83" s="355"/>
      <c r="AF83" s="62"/>
      <c r="AG83" s="355"/>
      <c r="AH83" s="355"/>
      <c r="AI83" s="355"/>
      <c r="AJ83" s="355"/>
      <c r="AK83" s="355"/>
      <c r="AL83" s="62"/>
      <c r="AM83" s="355"/>
      <c r="AN83" s="355"/>
      <c r="AO83" s="355"/>
      <c r="AP83" s="355"/>
      <c r="AQ83" s="355"/>
      <c r="AR83" s="62"/>
      <c r="AS83" s="355"/>
      <c r="AT83" s="355"/>
      <c r="AU83" s="355"/>
      <c r="AV83" s="355"/>
      <c r="AW83" s="355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200"/>
      <c r="CB83" s="200"/>
      <c r="CC83" s="200"/>
      <c r="CD83" s="200"/>
      <c r="CE83" s="200"/>
      <c r="CF83" s="200"/>
    </row>
    <row r="84" spans="1:90" s="207" customFormat="1" ht="15" customHeight="1" thickBot="1" x14ac:dyDescent="0.3">
      <c r="A84" s="211" t="s">
        <v>26</v>
      </c>
      <c r="B84" s="212"/>
      <c r="C84" s="213"/>
      <c r="D84" s="214"/>
      <c r="E84" s="368"/>
      <c r="F84" s="186"/>
      <c r="G84" s="29">
        <f t="shared" si="39"/>
        <v>0</v>
      </c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08"/>
      <c r="CB84" s="208"/>
      <c r="CC84" s="208"/>
      <c r="CD84" s="208"/>
      <c r="CE84" s="208"/>
      <c r="CF84" s="208"/>
    </row>
    <row r="85" spans="1:90" s="207" customFormat="1" ht="15" customHeight="1" thickBot="1" x14ac:dyDescent="0.3">
      <c r="A85" s="71" t="s">
        <v>142</v>
      </c>
      <c r="B85" s="72" t="s">
        <v>208</v>
      </c>
      <c r="C85" s="73" t="s">
        <v>327</v>
      </c>
      <c r="D85" s="58">
        <f t="shared" ref="D85:D87" si="44">L85*M85+R85*S85+X85*Y85+AD85*AE85+AJ85*AK85+AP85*AQ85+AV85*AW85+BB85*BC85</f>
        <v>25676</v>
      </c>
      <c r="E85" s="366">
        <v>36973.440000000002</v>
      </c>
      <c r="F85" s="186"/>
      <c r="G85" s="29">
        <f t="shared" si="39"/>
        <v>59157.504000000001</v>
      </c>
      <c r="I85" s="137" t="str">
        <f>$A$202</f>
        <v>CRU.KGB-100 1/2</v>
      </c>
      <c r="J85" s="58" t="str">
        <f>$B$202</f>
        <v>Каркас гардероба узкого</v>
      </c>
      <c r="K85" s="58" t="str">
        <f>$C$202</f>
        <v>600*460*2000</v>
      </c>
      <c r="L85" s="58">
        <v>1</v>
      </c>
      <c r="M85" s="138">
        <f>$D$202</f>
        <v>15544</v>
      </c>
      <c r="O85" s="137" t="str">
        <f>$A$203</f>
        <v>CRU.KGB-100 2/2</v>
      </c>
      <c r="P85" s="58" t="str">
        <f>$B$203</f>
        <v>Каркас гардероба узкого</v>
      </c>
      <c r="Q85" s="58" t="str">
        <f>$C$203</f>
        <v>600*460*2000</v>
      </c>
      <c r="R85" s="58">
        <v>1</v>
      </c>
      <c r="S85" s="138">
        <f>$D$203</f>
        <v>2181</v>
      </c>
      <c r="T85" s="29"/>
      <c r="U85" s="137" t="str">
        <f>$A$230</f>
        <v>CRU.FDK-401</v>
      </c>
      <c r="V85" s="58" t="str">
        <f>$B$230</f>
        <v>Комплект фасада широкого высокого универсального</v>
      </c>
      <c r="W85" s="58" t="str">
        <f>$C$230</f>
        <v>594*18*1989</v>
      </c>
      <c r="X85" s="58">
        <v>1</v>
      </c>
      <c r="Y85" s="138">
        <f>$D$230</f>
        <v>7951</v>
      </c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08"/>
      <c r="CH85" s="208"/>
      <c r="CI85" s="208"/>
      <c r="CJ85" s="208"/>
      <c r="CK85" s="208"/>
      <c r="CL85" s="208"/>
    </row>
    <row r="86" spans="1:90" s="207" customFormat="1" ht="15" customHeight="1" x14ac:dyDescent="0.25">
      <c r="A86" s="21" t="s">
        <v>140</v>
      </c>
      <c r="B86" s="22" t="s">
        <v>165</v>
      </c>
      <c r="C86" s="106" t="s">
        <v>328</v>
      </c>
      <c r="D86" s="57">
        <f t="shared" si="44"/>
        <v>36257</v>
      </c>
      <c r="E86" s="362">
        <v>52210.080000000002</v>
      </c>
      <c r="F86" s="186"/>
      <c r="G86" s="29">
        <f t="shared" si="39"/>
        <v>83536.127999999997</v>
      </c>
      <c r="I86" s="141" t="str">
        <f>$A$204</f>
        <v>CRU.KGB-201 (L) 1/2</v>
      </c>
      <c r="J86" s="57" t="str">
        <f>$B$204</f>
        <v>Каркас гардероба широкого левый</v>
      </c>
      <c r="K86" s="57" t="str">
        <f>$C$204</f>
        <v>896*460*2000</v>
      </c>
      <c r="L86" s="57">
        <v>1</v>
      </c>
      <c r="M86" s="142">
        <f>$D$204</f>
        <v>17216</v>
      </c>
      <c r="O86" s="141" t="str">
        <f>$A$205</f>
        <v>CRU.KGB-201 (L) 2/2</v>
      </c>
      <c r="P86" s="57" t="str">
        <f>$B$205</f>
        <v>Каркас гардероба широкого левый</v>
      </c>
      <c r="Q86" s="57" t="str">
        <f>$C$205</f>
        <v>896*460*2000</v>
      </c>
      <c r="R86" s="57">
        <v>1</v>
      </c>
      <c r="S86" s="142">
        <f>$D$205</f>
        <v>6212</v>
      </c>
      <c r="T86" s="29"/>
      <c r="U86" s="141" t="str">
        <f t="shared" ref="U86:U87" si="45">$A$230</f>
        <v>CRU.FDK-401</v>
      </c>
      <c r="V86" s="57" t="str">
        <f t="shared" ref="V86:V87" si="46">$B$230</f>
        <v>Комплект фасада широкого высокого универсального</v>
      </c>
      <c r="W86" s="57" t="str">
        <f t="shared" ref="W86:W87" si="47">$C$230</f>
        <v>594*18*1989</v>
      </c>
      <c r="X86" s="57">
        <v>1</v>
      </c>
      <c r="Y86" s="142">
        <f t="shared" ref="Y86:Y87" si="48">$D$230</f>
        <v>7951</v>
      </c>
      <c r="Z86" s="29"/>
      <c r="AA86" s="137" t="str">
        <f>$A$231</f>
        <v>CRU.FDK-501</v>
      </c>
      <c r="AB86" s="58" t="str">
        <f>$B$231</f>
        <v>Комплект фасада узкого высокого универсального</v>
      </c>
      <c r="AC86" s="58" t="str">
        <f>$C$231</f>
        <v>294*18*1989</v>
      </c>
      <c r="AD86" s="58">
        <v>1</v>
      </c>
      <c r="AE86" s="138">
        <f>$D$231</f>
        <v>4878</v>
      </c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08"/>
      <c r="CH86" s="208"/>
      <c r="CI86" s="208"/>
      <c r="CJ86" s="208"/>
      <c r="CK86" s="208"/>
      <c r="CL86" s="208"/>
    </row>
    <row r="87" spans="1:90" s="207" customFormat="1" ht="15" customHeight="1" thickBot="1" x14ac:dyDescent="0.3">
      <c r="A87" s="23" t="s">
        <v>141</v>
      </c>
      <c r="B87" s="24" t="s">
        <v>166</v>
      </c>
      <c r="C87" s="147" t="s">
        <v>328</v>
      </c>
      <c r="D87" s="59">
        <f t="shared" si="44"/>
        <v>36257</v>
      </c>
      <c r="E87" s="367">
        <v>52210.080000000002</v>
      </c>
      <c r="F87" s="186"/>
      <c r="G87" s="29">
        <f t="shared" si="39"/>
        <v>83536.127999999997</v>
      </c>
      <c r="I87" s="139" t="str">
        <f>$A$206</f>
        <v>CRU.KGB-201 (R) 1/2</v>
      </c>
      <c r="J87" s="59" t="str">
        <f>$B$206</f>
        <v>Каркас гардероба широкого правый</v>
      </c>
      <c r="K87" s="59" t="str">
        <f>$C$206</f>
        <v>896*460*2000</v>
      </c>
      <c r="L87" s="59">
        <v>1</v>
      </c>
      <c r="M87" s="140">
        <f>$D$206</f>
        <v>17216</v>
      </c>
      <c r="O87" s="139" t="str">
        <f>$A$207</f>
        <v>CRU.KGB-201 (R) 2/2</v>
      </c>
      <c r="P87" s="59" t="str">
        <f>$B$207</f>
        <v>Каркас гардероба широкого правый</v>
      </c>
      <c r="Q87" s="59" t="str">
        <f>$C$207</f>
        <v>896*460*2000</v>
      </c>
      <c r="R87" s="59">
        <v>1</v>
      </c>
      <c r="S87" s="140">
        <f>$D$207</f>
        <v>6212</v>
      </c>
      <c r="T87" s="29"/>
      <c r="U87" s="139" t="str">
        <f t="shared" si="45"/>
        <v>CRU.FDK-401</v>
      </c>
      <c r="V87" s="59" t="str">
        <f t="shared" si="46"/>
        <v>Комплект фасада широкого высокого универсального</v>
      </c>
      <c r="W87" s="59" t="str">
        <f t="shared" si="47"/>
        <v>594*18*1989</v>
      </c>
      <c r="X87" s="59">
        <v>1</v>
      </c>
      <c r="Y87" s="140">
        <f t="shared" si="48"/>
        <v>7951</v>
      </c>
      <c r="Z87" s="29"/>
      <c r="AA87" s="139" t="str">
        <f>$A$231</f>
        <v>CRU.FDK-501</v>
      </c>
      <c r="AB87" s="59" t="str">
        <f>$B$231</f>
        <v>Комплект фасада узкого высокого универсального</v>
      </c>
      <c r="AC87" s="59" t="str">
        <f>$C$231</f>
        <v>294*18*1989</v>
      </c>
      <c r="AD87" s="59">
        <v>1</v>
      </c>
      <c r="AE87" s="140">
        <f>$D$231</f>
        <v>4878</v>
      </c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08"/>
      <c r="CH87" s="208"/>
      <c r="CI87" s="208"/>
      <c r="CJ87" s="208"/>
      <c r="CK87" s="208"/>
      <c r="CL87" s="208"/>
    </row>
    <row r="88" spans="1:90" s="207" customFormat="1" ht="15" customHeight="1" thickBot="1" x14ac:dyDescent="0.3">
      <c r="A88" s="211" t="s">
        <v>126</v>
      </c>
      <c r="B88" s="212"/>
      <c r="C88" s="213"/>
      <c r="D88" s="214"/>
      <c r="E88" s="368"/>
      <c r="F88" s="186"/>
      <c r="G88" s="29">
        <f t="shared" si="39"/>
        <v>0</v>
      </c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08"/>
      <c r="CB88" s="208"/>
      <c r="CC88" s="208"/>
      <c r="CD88" s="208"/>
      <c r="CE88" s="208"/>
      <c r="CF88" s="208"/>
    </row>
    <row r="89" spans="1:90" s="207" customFormat="1" ht="15" customHeight="1" thickBot="1" x14ac:dyDescent="0.3">
      <c r="A89" s="71" t="s">
        <v>128</v>
      </c>
      <c r="B89" s="72" t="s">
        <v>437</v>
      </c>
      <c r="C89" s="73" t="s">
        <v>328</v>
      </c>
      <c r="D89" s="58">
        <f>L89*M89+R89*S89+X89*Y89+AD89*AE89+AJ89*AK89+AP89*AQ89+AV89*AW89+BB89*BC89</f>
        <v>30918</v>
      </c>
      <c r="E89" s="366">
        <v>44521.919999999998</v>
      </c>
      <c r="F89" s="186"/>
      <c r="G89" s="29">
        <f t="shared" si="39"/>
        <v>71235.072</v>
      </c>
      <c r="I89" s="137" t="str">
        <f>$A$219</f>
        <v>CRU.GPSO-100 1/2</v>
      </c>
      <c r="J89" s="58" t="str">
        <f>$B$219</f>
        <v>Горизонты и перегородки стеллажа открытого</v>
      </c>
      <c r="K89" s="58" t="str">
        <f>$C$219</f>
        <v>896*442*2000</v>
      </c>
      <c r="L89" s="58">
        <v>1</v>
      </c>
      <c r="M89" s="138">
        <f>$D$219</f>
        <v>14880</v>
      </c>
      <c r="O89" s="137" t="str">
        <f>$A$220</f>
        <v>CRU.GPSO-100 2/2</v>
      </c>
      <c r="P89" s="58" t="str">
        <f>$B$220</f>
        <v>Горизонты и перегородки стеллажа открытого</v>
      </c>
      <c r="Q89" s="58" t="str">
        <f>$C$220</f>
        <v>896*442*2000</v>
      </c>
      <c r="R89" s="58">
        <v>1</v>
      </c>
      <c r="S89" s="138">
        <f>$D$220</f>
        <v>6689</v>
      </c>
      <c r="T89" s="29"/>
      <c r="U89" s="153" t="str">
        <f>$A$223</f>
        <v>CRU.ZSSO-100</v>
      </c>
      <c r="V89" s="68" t="str">
        <f>$B$223</f>
        <v>Задняя стенка стеллажа открытого</v>
      </c>
      <c r="W89" s="68" t="str">
        <f>$C$223</f>
        <v>896*442*2000</v>
      </c>
      <c r="X89" s="68">
        <v>1</v>
      </c>
      <c r="Y89" s="154">
        <f>$D$223</f>
        <v>9349</v>
      </c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08"/>
      <c r="CH89" s="208"/>
      <c r="CI89" s="208"/>
      <c r="CJ89" s="208"/>
      <c r="CK89" s="208"/>
      <c r="CL89" s="208"/>
    </row>
    <row r="90" spans="1:90" s="207" customFormat="1" ht="15" customHeight="1" thickBot="1" x14ac:dyDescent="0.3">
      <c r="A90" s="23" t="s">
        <v>145</v>
      </c>
      <c r="B90" s="24" t="s">
        <v>438</v>
      </c>
      <c r="C90" s="147" t="s">
        <v>329</v>
      </c>
      <c r="D90" s="59">
        <f t="shared" ref="D90" si="49">L90*M90+R90*S90+X90*Y90+AD90*AE90+AJ90*AK90+AP90*AQ90+AV90*AW90+BB90*BC90</f>
        <v>20504</v>
      </c>
      <c r="E90" s="367">
        <v>29525.760000000002</v>
      </c>
      <c r="F90" s="186"/>
      <c r="G90" s="29">
        <f t="shared" si="39"/>
        <v>47241.216</v>
      </c>
      <c r="I90" s="139" t="str">
        <f>$A$221</f>
        <v>CRU.GPSO-200 1/2</v>
      </c>
      <c r="J90" s="59" t="str">
        <f>$B$221</f>
        <v>Горизонты и перегородки стеллажа открытого</v>
      </c>
      <c r="K90" s="59" t="str">
        <f>$C$221</f>
        <v>896*442*1202</v>
      </c>
      <c r="L90" s="59">
        <v>1</v>
      </c>
      <c r="M90" s="140">
        <f>$D$221</f>
        <v>10715</v>
      </c>
      <c r="N90" s="29"/>
      <c r="O90" s="139" t="str">
        <f>$A$222</f>
        <v>CRU.GPSO-200 2/2</v>
      </c>
      <c r="P90" s="59" t="str">
        <f>$B$222</f>
        <v>Горизонты и перегородки стеллажа открытого</v>
      </c>
      <c r="Q90" s="59" t="str">
        <f>$C$222</f>
        <v>896*442*1202</v>
      </c>
      <c r="R90" s="59">
        <v>1</v>
      </c>
      <c r="S90" s="140">
        <f>$D$222</f>
        <v>4218</v>
      </c>
      <c r="T90" s="29"/>
      <c r="U90" s="139" t="str">
        <f>$A$224</f>
        <v>CRU.ZSSO-200</v>
      </c>
      <c r="V90" s="59" t="str">
        <f>$B$224</f>
        <v>Задняя стенка стеллажа открытого</v>
      </c>
      <c r="W90" s="59" t="str">
        <f>$C$224</f>
        <v>896*442*1202</v>
      </c>
      <c r="X90" s="59">
        <v>1</v>
      </c>
      <c r="Y90" s="140">
        <f>$D$224</f>
        <v>5571</v>
      </c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08"/>
      <c r="CB90" s="208"/>
      <c r="CC90" s="208"/>
      <c r="CD90" s="208"/>
      <c r="CE90" s="208"/>
      <c r="CF90" s="208"/>
    </row>
    <row r="91" spans="1:90" s="207" customFormat="1" ht="15" customHeight="1" thickBot="1" x14ac:dyDescent="0.3">
      <c r="A91" s="211" t="s">
        <v>123</v>
      </c>
      <c r="B91" s="212"/>
      <c r="C91" s="213"/>
      <c r="D91" s="214"/>
      <c r="E91" s="368"/>
      <c r="F91" s="186"/>
      <c r="G91" s="29">
        <f t="shared" si="39"/>
        <v>0</v>
      </c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08"/>
      <c r="CB91" s="208"/>
      <c r="CC91" s="208"/>
      <c r="CD91" s="208"/>
      <c r="CE91" s="208"/>
      <c r="CF91" s="208"/>
    </row>
    <row r="92" spans="1:90" s="207" customFormat="1" ht="15" customHeight="1" x14ac:dyDescent="0.25">
      <c r="A92" s="71" t="s">
        <v>375</v>
      </c>
      <c r="B92" s="72" t="s">
        <v>111</v>
      </c>
      <c r="C92" s="73" t="s">
        <v>328</v>
      </c>
      <c r="D92" s="58">
        <f t="shared" ref="D92:D97" si="50">L92*M92+R92*S92+X92*Y92+AD92*AE92+AJ92*AK92+AP92*AQ92+AV92*AW92+BB92*BC92</f>
        <v>43973</v>
      </c>
      <c r="E92" s="366">
        <v>63321.12000000001</v>
      </c>
      <c r="F92" s="186"/>
      <c r="G92" s="29">
        <f t="shared" si="39"/>
        <v>101313.79200000002</v>
      </c>
      <c r="I92" s="137" t="str">
        <f>$A$212</f>
        <v>CRU.ST-100 1/2</v>
      </c>
      <c r="J92" s="58" t="str">
        <f>$B$212</f>
        <v>Стеллаж широкий высокий</v>
      </c>
      <c r="K92" s="58" t="str">
        <f>$C$212</f>
        <v>896*442*2000</v>
      </c>
      <c r="L92" s="58">
        <v>1</v>
      </c>
      <c r="M92" s="138">
        <f>$D$212</f>
        <v>16286</v>
      </c>
      <c r="O92" s="137" t="str">
        <f>$A$213</f>
        <v>CRU.ST-100 2/2</v>
      </c>
      <c r="P92" s="58" t="str">
        <f>$B$213</f>
        <v>Стеллаж широкий высокий</v>
      </c>
      <c r="Q92" s="58" t="str">
        <f>$C$213</f>
        <v>896*442*2000</v>
      </c>
      <c r="R92" s="58">
        <v>1</v>
      </c>
      <c r="S92" s="138">
        <f>$D$213</f>
        <v>7985</v>
      </c>
      <c r="T92" s="29"/>
      <c r="U92" s="137" t="str">
        <f>$A$228</f>
        <v>CRU.FDK-301 (L)</v>
      </c>
      <c r="V92" s="58" t="str">
        <f>$B$228</f>
        <v>Комплект фасада узкого низкого левого</v>
      </c>
      <c r="W92" s="58" t="str">
        <f>$C$228</f>
        <v>444*18*796</v>
      </c>
      <c r="X92" s="58">
        <v>1</v>
      </c>
      <c r="Y92" s="138">
        <f>$D$228</f>
        <v>3043</v>
      </c>
      <c r="Z92" s="29"/>
      <c r="AA92" s="137" t="str">
        <f>$A$229</f>
        <v>CRU.FDK-301 (R)</v>
      </c>
      <c r="AB92" s="58" t="str">
        <f>$B$229</f>
        <v>Комплект фасада узкого низкого правого</v>
      </c>
      <c r="AC92" s="58" t="str">
        <f>$C$229</f>
        <v>444*18*796</v>
      </c>
      <c r="AD92" s="58">
        <v>1</v>
      </c>
      <c r="AE92" s="138">
        <f>$D$229</f>
        <v>3043</v>
      </c>
      <c r="AF92" s="29"/>
      <c r="AG92" s="137" t="str">
        <f>$A$257</f>
        <v>CR.SR-201 (L) black</v>
      </c>
      <c r="AH92" s="58" t="str">
        <f>$B$257</f>
        <v>Фасад средний стекло в раме лакобель черный левый</v>
      </c>
      <c r="AI92" s="58" t="str">
        <f>$C$257</f>
        <v>444*18*1191</v>
      </c>
      <c r="AJ92" s="58">
        <v>1</v>
      </c>
      <c r="AK92" s="138">
        <f>$D$257</f>
        <v>6426</v>
      </c>
      <c r="AL92" s="29"/>
      <c r="AM92" s="137" t="str">
        <f>$A$258</f>
        <v>CR.SR-201 (R) black</v>
      </c>
      <c r="AN92" s="58" t="str">
        <f>$B$258</f>
        <v>Фасад средний стекло в раме лакобель черный правый</v>
      </c>
      <c r="AO92" s="58" t="str">
        <f>$C$258</f>
        <v>444*18*1191</v>
      </c>
      <c r="AP92" s="58">
        <v>1</v>
      </c>
      <c r="AQ92" s="138">
        <f>$D$258</f>
        <v>6426</v>
      </c>
      <c r="AR92" s="29"/>
      <c r="AS92" s="137" t="str">
        <f>$A$253</f>
        <v>CR.RS-1</v>
      </c>
      <c r="AT92" s="58" t="str">
        <f>$B$253</f>
        <v>Ручка для фасада стекло толщиной 4мм</v>
      </c>
      <c r="AU92" s="58">
        <f>$C$253</f>
        <v>0</v>
      </c>
      <c r="AV92" s="58">
        <v>2</v>
      </c>
      <c r="AW92" s="138">
        <f>$D$253</f>
        <v>382</v>
      </c>
      <c r="AX92" s="29"/>
      <c r="AY92" s="137"/>
      <c r="AZ92" s="58"/>
      <c r="BA92" s="58"/>
      <c r="BB92" s="58"/>
      <c r="BC92" s="138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08"/>
      <c r="CH92" s="208"/>
      <c r="CI92" s="208"/>
      <c r="CJ92" s="208"/>
      <c r="CK92" s="208"/>
      <c r="CL92" s="208"/>
    </row>
    <row r="93" spans="1:90" s="207" customFormat="1" ht="15" customHeight="1" thickBot="1" x14ac:dyDescent="0.3">
      <c r="A93" s="21" t="s">
        <v>408</v>
      </c>
      <c r="B93" s="22" t="s">
        <v>111</v>
      </c>
      <c r="C93" s="106" t="s">
        <v>328</v>
      </c>
      <c r="D93" s="57">
        <f t="shared" si="50"/>
        <v>43973</v>
      </c>
      <c r="E93" s="362">
        <v>63321.12000000001</v>
      </c>
      <c r="F93" s="186"/>
      <c r="G93" s="29">
        <f t="shared" si="39"/>
        <v>101313.79200000002</v>
      </c>
      <c r="I93" s="141" t="str">
        <f>$A$212</f>
        <v>CRU.ST-100 1/2</v>
      </c>
      <c r="J93" s="57" t="str">
        <f>$B$212</f>
        <v>Стеллаж широкий высокий</v>
      </c>
      <c r="K93" s="57" t="str">
        <f>$C$212</f>
        <v>896*442*2000</v>
      </c>
      <c r="L93" s="57">
        <v>1</v>
      </c>
      <c r="M93" s="142">
        <f>$D$212</f>
        <v>16286</v>
      </c>
      <c r="O93" s="141" t="str">
        <f>$A$213</f>
        <v>CRU.ST-100 2/2</v>
      </c>
      <c r="P93" s="57" t="str">
        <f>$B$213</f>
        <v>Стеллаж широкий высокий</v>
      </c>
      <c r="Q93" s="57" t="str">
        <f>$C$213</f>
        <v>896*442*2000</v>
      </c>
      <c r="R93" s="57">
        <v>1</v>
      </c>
      <c r="S93" s="142">
        <f>$D$213</f>
        <v>7985</v>
      </c>
      <c r="T93" s="29"/>
      <c r="U93" s="141" t="str">
        <f>$A$228</f>
        <v>CRU.FDK-301 (L)</v>
      </c>
      <c r="V93" s="57" t="str">
        <f>$B$228</f>
        <v>Комплект фасада узкого низкого левого</v>
      </c>
      <c r="W93" s="57" t="str">
        <f>$C$228</f>
        <v>444*18*796</v>
      </c>
      <c r="X93" s="57">
        <v>1</v>
      </c>
      <c r="Y93" s="142">
        <f>$D$228</f>
        <v>3043</v>
      </c>
      <c r="Z93" s="29"/>
      <c r="AA93" s="139" t="str">
        <f>$A$229</f>
        <v>CRU.FDK-301 (R)</v>
      </c>
      <c r="AB93" s="59" t="str">
        <f>$B$229</f>
        <v>Комплект фасада узкого низкого правого</v>
      </c>
      <c r="AC93" s="59" t="str">
        <f>$C$229</f>
        <v>444*18*796</v>
      </c>
      <c r="AD93" s="59">
        <v>1</v>
      </c>
      <c r="AE93" s="140">
        <f>$D$229</f>
        <v>3043</v>
      </c>
      <c r="AF93" s="29"/>
      <c r="AG93" s="139" t="str">
        <f>$A$259</f>
        <v>CR.SR-201 (L) white</v>
      </c>
      <c r="AH93" s="59" t="str">
        <f>$B$259</f>
        <v>Фасад средний стекло в раме лакобель белый левый</v>
      </c>
      <c r="AI93" s="59" t="str">
        <f>$C$259</f>
        <v>444*18*1191</v>
      </c>
      <c r="AJ93" s="59">
        <v>1</v>
      </c>
      <c r="AK93" s="140">
        <f>$D$259</f>
        <v>6426</v>
      </c>
      <c r="AL93" s="29"/>
      <c r="AM93" s="139" t="str">
        <f>$A$260</f>
        <v>CR.SR-201 (R) white</v>
      </c>
      <c r="AN93" s="59" t="str">
        <f>$B$260</f>
        <v>Фасад средний стекло в раме лакобель белый правый</v>
      </c>
      <c r="AO93" s="59" t="str">
        <f>$C$260</f>
        <v>444*18*1191</v>
      </c>
      <c r="AP93" s="59">
        <v>1</v>
      </c>
      <c r="AQ93" s="140">
        <f>$D$260</f>
        <v>6426</v>
      </c>
      <c r="AR93" s="29"/>
      <c r="AS93" s="139" t="str">
        <f>$A$253</f>
        <v>CR.RS-1</v>
      </c>
      <c r="AT93" s="59" t="str">
        <f>$B$253</f>
        <v>Ручка для фасада стекло толщиной 4мм</v>
      </c>
      <c r="AU93" s="59">
        <f>$C$253</f>
        <v>0</v>
      </c>
      <c r="AV93" s="59">
        <v>2</v>
      </c>
      <c r="AW93" s="140">
        <f>$D$253</f>
        <v>382</v>
      </c>
      <c r="AX93" s="29"/>
      <c r="AY93" s="139"/>
      <c r="AZ93" s="59"/>
      <c r="BA93" s="59"/>
      <c r="BB93" s="59"/>
      <c r="BC93" s="140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08"/>
      <c r="CH93" s="208"/>
      <c r="CI93" s="208"/>
      <c r="CJ93" s="208"/>
      <c r="CK93" s="208"/>
      <c r="CL93" s="208"/>
    </row>
    <row r="94" spans="1:90" s="207" customFormat="1" ht="15" customHeight="1" x14ac:dyDescent="0.25">
      <c r="A94" s="21" t="s">
        <v>113</v>
      </c>
      <c r="B94" s="22" t="s">
        <v>111</v>
      </c>
      <c r="C94" s="106" t="s">
        <v>328</v>
      </c>
      <c r="D94" s="57">
        <f t="shared" si="50"/>
        <v>37091</v>
      </c>
      <c r="E94" s="362">
        <v>53411.040000000001</v>
      </c>
      <c r="F94" s="186"/>
      <c r="G94" s="29">
        <f t="shared" si="39"/>
        <v>85457.664000000004</v>
      </c>
      <c r="I94" s="141" t="str">
        <f>$A$212</f>
        <v>CRU.ST-100 1/2</v>
      </c>
      <c r="J94" s="57" t="str">
        <f>$B$212</f>
        <v>Стеллаж широкий высокий</v>
      </c>
      <c r="K94" s="57" t="str">
        <f>$C$212</f>
        <v>896*442*2000</v>
      </c>
      <c r="L94" s="57">
        <v>1</v>
      </c>
      <c r="M94" s="142">
        <f>$D$212</f>
        <v>16286</v>
      </c>
      <c r="O94" s="141" t="str">
        <f>$A$213</f>
        <v>CRU.ST-100 2/2</v>
      </c>
      <c r="P94" s="57" t="str">
        <f>$B$213</f>
        <v>Стеллаж широкий высокий</v>
      </c>
      <c r="Q94" s="57" t="str">
        <f>$C$213</f>
        <v>896*442*2000</v>
      </c>
      <c r="R94" s="57">
        <v>1</v>
      </c>
      <c r="S94" s="142">
        <f>$D$213</f>
        <v>7985</v>
      </c>
      <c r="T94" s="29"/>
      <c r="U94" s="141" t="str">
        <f>$A$225</f>
        <v>CRU.FDK-101</v>
      </c>
      <c r="V94" s="57" t="str">
        <f>$B$225</f>
        <v>Комплект фасада узкого высокого универсального</v>
      </c>
      <c r="W94" s="57" t="str">
        <f>$C$225</f>
        <v>444*18*1989</v>
      </c>
      <c r="X94" s="57">
        <v>2</v>
      </c>
      <c r="Y94" s="142">
        <f>$D$225</f>
        <v>6410</v>
      </c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08"/>
      <c r="CH94" s="208"/>
      <c r="CI94" s="208"/>
      <c r="CJ94" s="208"/>
      <c r="CK94" s="208"/>
      <c r="CL94" s="208"/>
    </row>
    <row r="95" spans="1:90" s="207" customFormat="1" ht="15" customHeight="1" x14ac:dyDescent="0.25">
      <c r="A95" s="21" t="s">
        <v>114</v>
      </c>
      <c r="B95" s="22" t="s">
        <v>209</v>
      </c>
      <c r="C95" s="106" t="s">
        <v>329</v>
      </c>
      <c r="D95" s="57">
        <f t="shared" si="50"/>
        <v>22939</v>
      </c>
      <c r="E95" s="362">
        <v>33032.160000000003</v>
      </c>
      <c r="F95" s="186"/>
      <c r="G95" s="29">
        <f t="shared" si="39"/>
        <v>52851.456000000006</v>
      </c>
      <c r="I95" s="141" t="str">
        <f>$A$214</f>
        <v>CRU.ST-200 1/2</v>
      </c>
      <c r="J95" s="57" t="str">
        <f>$B$214</f>
        <v>Стеллаж широкий средний</v>
      </c>
      <c r="K95" s="57" t="str">
        <f>$C$214</f>
        <v>896*442*1202</v>
      </c>
      <c r="L95" s="57">
        <v>1</v>
      </c>
      <c r="M95" s="142">
        <f>$D$214</f>
        <v>14865</v>
      </c>
      <c r="O95" s="141" t="str">
        <f>$A$215</f>
        <v>CRU.ST-200 2/2</v>
      </c>
      <c r="P95" s="57" t="str">
        <f>$B$215</f>
        <v>Стеллаж широкий средний</v>
      </c>
      <c r="Q95" s="57" t="str">
        <f>$C$215</f>
        <v>896*442*1202</v>
      </c>
      <c r="R95" s="57">
        <v>1</v>
      </c>
      <c r="S95" s="142">
        <f>$D$215</f>
        <v>1988</v>
      </c>
      <c r="T95" s="29"/>
      <c r="U95" s="141" t="str">
        <f>$A$228</f>
        <v>CRU.FDK-301 (L)</v>
      </c>
      <c r="V95" s="57" t="str">
        <f>$B$228</f>
        <v>Комплект фасада узкого низкого левого</v>
      </c>
      <c r="W95" s="57" t="str">
        <f>$C$228</f>
        <v>444*18*796</v>
      </c>
      <c r="X95" s="57">
        <v>1</v>
      </c>
      <c r="Y95" s="142">
        <f>$D$228</f>
        <v>3043</v>
      </c>
      <c r="Z95" s="29"/>
      <c r="AA95" s="141" t="str">
        <f>$A$229</f>
        <v>CRU.FDK-301 (R)</v>
      </c>
      <c r="AB95" s="57" t="str">
        <f>$B$229</f>
        <v>Комплект фасада узкого низкого правого</v>
      </c>
      <c r="AC95" s="57" t="str">
        <f>$C$229</f>
        <v>444*18*796</v>
      </c>
      <c r="AD95" s="57">
        <v>1</v>
      </c>
      <c r="AE95" s="142">
        <f>$D$229</f>
        <v>3043</v>
      </c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08"/>
      <c r="CH95" s="208"/>
      <c r="CI95" s="208"/>
      <c r="CJ95" s="208"/>
      <c r="CK95" s="208"/>
      <c r="CL95" s="208"/>
    </row>
    <row r="96" spans="1:90" s="207" customFormat="1" ht="15" customHeight="1" thickBot="1" x14ac:dyDescent="0.3">
      <c r="A96" s="69" t="s">
        <v>115</v>
      </c>
      <c r="B96" s="70" t="s">
        <v>209</v>
      </c>
      <c r="C96" s="148" t="s">
        <v>329</v>
      </c>
      <c r="D96" s="108">
        <f t="shared" si="50"/>
        <v>24923</v>
      </c>
      <c r="E96" s="365">
        <v>35889.120000000003</v>
      </c>
      <c r="F96" s="186"/>
      <c r="G96" s="29">
        <f t="shared" si="39"/>
        <v>57422.592000000004</v>
      </c>
      <c r="I96" s="155" t="str">
        <f>$A$214</f>
        <v>CRU.ST-200 1/2</v>
      </c>
      <c r="J96" s="108" t="str">
        <f>$B$214</f>
        <v>Стеллаж широкий средний</v>
      </c>
      <c r="K96" s="108" t="str">
        <f>$C$214</f>
        <v>896*442*1202</v>
      </c>
      <c r="L96" s="108">
        <v>1</v>
      </c>
      <c r="M96" s="156">
        <f>$D$214</f>
        <v>14865</v>
      </c>
      <c r="O96" s="155" t="str">
        <f>$A$215</f>
        <v>CRU.ST-200 2/2</v>
      </c>
      <c r="P96" s="108" t="str">
        <f>$B$215</f>
        <v>Стеллаж широкий средний</v>
      </c>
      <c r="Q96" s="108" t="str">
        <f>$C$215</f>
        <v>896*442*1202</v>
      </c>
      <c r="R96" s="108">
        <v>1</v>
      </c>
      <c r="S96" s="156">
        <f>$D$215</f>
        <v>1988</v>
      </c>
      <c r="T96" s="29"/>
      <c r="U96" s="155" t="str">
        <f>$A$226</f>
        <v>CRU.FDK-201 (L)</v>
      </c>
      <c r="V96" s="108" t="str">
        <f>$B$226</f>
        <v>Комплект фасада узкого среднего левого</v>
      </c>
      <c r="W96" s="108" t="str">
        <f>$C$226</f>
        <v>444*18*1191</v>
      </c>
      <c r="X96" s="108">
        <v>1</v>
      </c>
      <c r="Y96" s="156">
        <f>$D$226</f>
        <v>4035</v>
      </c>
      <c r="Z96" s="29"/>
      <c r="AA96" s="139" t="str">
        <f>$A$227</f>
        <v>CRU.FDK-201 (R)</v>
      </c>
      <c r="AB96" s="59" t="str">
        <f>$B$227</f>
        <v>Комплект фасада узкого среднего правого</v>
      </c>
      <c r="AC96" s="59" t="str">
        <f>$C$227</f>
        <v>444*18*1191</v>
      </c>
      <c r="AD96" s="59">
        <v>1</v>
      </c>
      <c r="AE96" s="140">
        <f>$D$227</f>
        <v>4035</v>
      </c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08"/>
      <c r="CH96" s="208"/>
      <c r="CI96" s="208"/>
      <c r="CJ96" s="208"/>
      <c r="CK96" s="208"/>
      <c r="CL96" s="208"/>
    </row>
    <row r="97" spans="1:90" s="207" customFormat="1" ht="15" customHeight="1" x14ac:dyDescent="0.25">
      <c r="A97" s="109" t="s">
        <v>116</v>
      </c>
      <c r="B97" s="110" t="s">
        <v>210</v>
      </c>
      <c r="C97" s="149" t="s">
        <v>330</v>
      </c>
      <c r="D97" s="111">
        <f t="shared" si="50"/>
        <v>19008</v>
      </c>
      <c r="E97" s="369">
        <v>27371.52</v>
      </c>
      <c r="F97" s="186"/>
      <c r="G97" s="29">
        <f t="shared" si="39"/>
        <v>43794.432000000001</v>
      </c>
      <c r="I97" s="157" t="str">
        <f>$A$216</f>
        <v>CRU.ST-300</v>
      </c>
      <c r="J97" s="111" t="str">
        <f>$B$216</f>
        <v>Стеллаж широкий низкий</v>
      </c>
      <c r="K97" s="111" t="str">
        <f>$C$216</f>
        <v>896*442*807</v>
      </c>
      <c r="L97" s="111">
        <v>1</v>
      </c>
      <c r="M97" s="158">
        <f>$D$216</f>
        <v>12922</v>
      </c>
      <c r="N97" s="29"/>
      <c r="O97" s="157" t="str">
        <f>$A$228</f>
        <v>CRU.FDK-301 (L)</v>
      </c>
      <c r="P97" s="111" t="str">
        <f>$B$228</f>
        <v>Комплект фасада узкого низкого левого</v>
      </c>
      <c r="Q97" s="111" t="str">
        <f>$C$228</f>
        <v>444*18*796</v>
      </c>
      <c r="R97" s="111">
        <v>1</v>
      </c>
      <c r="S97" s="158">
        <f>$D$228</f>
        <v>3043</v>
      </c>
      <c r="T97" s="29"/>
      <c r="U97" s="157" t="str">
        <f>$A$229</f>
        <v>CRU.FDK-301 (R)</v>
      </c>
      <c r="V97" s="111" t="str">
        <f>$B$229</f>
        <v>Комплект фасада узкого низкого правого</v>
      </c>
      <c r="W97" s="111" t="str">
        <f>$C$229</f>
        <v>444*18*796</v>
      </c>
      <c r="X97" s="111">
        <v>1</v>
      </c>
      <c r="Y97" s="158">
        <f>$D$229</f>
        <v>3043</v>
      </c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08"/>
      <c r="CB97" s="208"/>
      <c r="CC97" s="208"/>
      <c r="CD97" s="208"/>
      <c r="CE97" s="208"/>
      <c r="CF97" s="208"/>
    </row>
    <row r="98" spans="1:90" s="207" customFormat="1" ht="15" customHeight="1" thickBot="1" x14ac:dyDescent="0.3">
      <c r="A98" s="211" t="s">
        <v>124</v>
      </c>
      <c r="B98" s="212"/>
      <c r="C98" s="213"/>
      <c r="D98" s="214"/>
      <c r="E98" s="368"/>
      <c r="F98" s="186"/>
      <c r="G98" s="29">
        <f t="shared" si="39"/>
        <v>0</v>
      </c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08"/>
      <c r="CB98" s="208"/>
      <c r="CC98" s="208"/>
      <c r="CD98" s="208"/>
      <c r="CE98" s="208"/>
      <c r="CF98" s="208"/>
    </row>
    <row r="99" spans="1:90" s="207" customFormat="1" ht="15" customHeight="1" x14ac:dyDescent="0.25">
      <c r="A99" s="71" t="s">
        <v>228</v>
      </c>
      <c r="B99" s="72" t="s">
        <v>430</v>
      </c>
      <c r="C99" s="73" t="s">
        <v>327</v>
      </c>
      <c r="D99" s="58">
        <f t="shared" ref="D99" si="51">L99*M99+R99*S99+X99*Y99+AD99*AE99+AJ99*AK99+AP99*AQ99+AV99*AW99+BB99*BC99</f>
        <v>26706</v>
      </c>
      <c r="E99" s="366">
        <v>38456.639999999999</v>
      </c>
      <c r="F99" s="186"/>
      <c r="G99" s="29">
        <f t="shared" si="39"/>
        <v>61530.623999999996</v>
      </c>
      <c r="I99" s="137" t="str">
        <f>$A$217</f>
        <v>CRU.SM-100 1/2</v>
      </c>
      <c r="J99" s="58" t="str">
        <f>$B$217</f>
        <v>Стеллаж средний высокий</v>
      </c>
      <c r="K99" s="58" t="str">
        <f>$C$217</f>
        <v>600*442*2000</v>
      </c>
      <c r="L99" s="58">
        <v>1</v>
      </c>
      <c r="M99" s="138">
        <f>$D$217</f>
        <v>14543</v>
      </c>
      <c r="N99" s="29"/>
      <c r="O99" s="137" t="str">
        <f>$A$218</f>
        <v>CRU.SM-100 2/2</v>
      </c>
      <c r="P99" s="58" t="str">
        <f>$B$218</f>
        <v>Стеллаж средний высокий</v>
      </c>
      <c r="Q99" s="58" t="str">
        <f>$C$218</f>
        <v>600*442*2000</v>
      </c>
      <c r="R99" s="58">
        <v>1</v>
      </c>
      <c r="S99" s="138">
        <f>$D$218</f>
        <v>4212</v>
      </c>
      <c r="T99" s="29"/>
      <c r="U99" s="137" t="str">
        <f>$A$230</f>
        <v>CRU.FDK-401</v>
      </c>
      <c r="V99" s="58" t="str">
        <f>$B$230</f>
        <v>Комплект фасада широкого высокого универсального</v>
      </c>
      <c r="W99" s="58" t="str">
        <f>$C$230</f>
        <v>594*18*1989</v>
      </c>
      <c r="X99" s="58">
        <v>1</v>
      </c>
      <c r="Y99" s="138">
        <f>$D$230</f>
        <v>7951</v>
      </c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08"/>
      <c r="CH99" s="208"/>
      <c r="CI99" s="208"/>
      <c r="CJ99" s="208"/>
      <c r="CK99" s="208"/>
      <c r="CL99" s="208"/>
    </row>
    <row r="100" spans="1:90" s="207" customFormat="1" ht="15" customHeight="1" thickBot="1" x14ac:dyDescent="0.3">
      <c r="A100" s="211" t="s">
        <v>125</v>
      </c>
      <c r="B100" s="212"/>
      <c r="C100" s="213"/>
      <c r="D100" s="214"/>
      <c r="E100" s="368"/>
      <c r="F100" s="186"/>
      <c r="G100" s="29">
        <f t="shared" si="39"/>
        <v>0</v>
      </c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08"/>
      <c r="CB100" s="208"/>
      <c r="CC100" s="208"/>
      <c r="CD100" s="208"/>
      <c r="CE100" s="208"/>
      <c r="CF100" s="208"/>
    </row>
    <row r="101" spans="1:90" s="207" customFormat="1" ht="15" customHeight="1" x14ac:dyDescent="0.25">
      <c r="A101" s="71" t="s">
        <v>376</v>
      </c>
      <c r="B101" s="72" t="s">
        <v>184</v>
      </c>
      <c r="C101" s="73" t="s">
        <v>331</v>
      </c>
      <c r="D101" s="58">
        <f t="shared" ref="D101:D111" si="52">L101*M101+R101*S101+X101*Y101+AD101*AE101+AJ101*AK101+AP101*AQ101+AV101*AW101+BB101*BC101</f>
        <v>27913</v>
      </c>
      <c r="E101" s="366">
        <v>40194.720000000001</v>
      </c>
      <c r="F101" s="186"/>
      <c r="G101" s="29">
        <f t="shared" si="39"/>
        <v>64311.551999999996</v>
      </c>
      <c r="I101" s="137" t="str">
        <f>$A$208</f>
        <v>CRU.SU-100 1/2</v>
      </c>
      <c r="J101" s="58" t="str">
        <f>$B$208</f>
        <v>Стеллаж узкий высокий</v>
      </c>
      <c r="K101" s="58" t="str">
        <f>$C$208</f>
        <v>450*442*2000</v>
      </c>
      <c r="L101" s="58">
        <v>1</v>
      </c>
      <c r="M101" s="138">
        <f>$D$208</f>
        <v>14955</v>
      </c>
      <c r="O101" s="137" t="str">
        <f>$A$209</f>
        <v>CRU.SU-100 2/2</v>
      </c>
      <c r="P101" s="58" t="str">
        <f>$B$209</f>
        <v>Стеллаж узкий высокий</v>
      </c>
      <c r="Q101" s="58" t="str">
        <f>$C$209</f>
        <v>450*442*2000</v>
      </c>
      <c r="R101" s="58">
        <v>1</v>
      </c>
      <c r="S101" s="138">
        <f>$D$209</f>
        <v>3107</v>
      </c>
      <c r="T101" s="29"/>
      <c r="U101" s="137" t="str">
        <f>$A$228</f>
        <v>CRU.FDK-301 (L)</v>
      </c>
      <c r="V101" s="58" t="str">
        <f>$B$228</f>
        <v>Комплект фасада узкого низкого левого</v>
      </c>
      <c r="W101" s="58" t="str">
        <f>$C$228</f>
        <v>444*18*796</v>
      </c>
      <c r="X101" s="58">
        <v>1</v>
      </c>
      <c r="Y101" s="138">
        <f>$D$228</f>
        <v>3043</v>
      </c>
      <c r="Z101" s="29"/>
      <c r="AA101" s="137" t="str">
        <f>$A$258</f>
        <v>CR.SR-201 (R) black</v>
      </c>
      <c r="AB101" s="58" t="str">
        <f>$B$258</f>
        <v>Фасад средний стекло в раме лакобель черный правый</v>
      </c>
      <c r="AC101" s="58" t="str">
        <f>$C$258</f>
        <v>444*18*1191</v>
      </c>
      <c r="AD101" s="58">
        <v>1</v>
      </c>
      <c r="AE101" s="138">
        <f>$D$258</f>
        <v>6426</v>
      </c>
      <c r="AF101" s="29"/>
      <c r="AG101" s="137" t="str">
        <f>$A$253</f>
        <v>CR.RS-1</v>
      </c>
      <c r="AH101" s="58" t="str">
        <f>$B$253</f>
        <v>Ручка для фасада стекло толщиной 4мм</v>
      </c>
      <c r="AI101" s="58">
        <f>$C$253</f>
        <v>0</v>
      </c>
      <c r="AJ101" s="58">
        <v>1</v>
      </c>
      <c r="AK101" s="138">
        <f>$D$253</f>
        <v>382</v>
      </c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08"/>
      <c r="CH101" s="208"/>
      <c r="CI101" s="208"/>
      <c r="CJ101" s="208"/>
      <c r="CK101" s="208"/>
      <c r="CL101" s="208"/>
    </row>
    <row r="102" spans="1:90" s="207" customFormat="1" ht="15" customHeight="1" x14ac:dyDescent="0.25">
      <c r="A102" s="21" t="s">
        <v>377</v>
      </c>
      <c r="B102" s="22" t="s">
        <v>186</v>
      </c>
      <c r="C102" s="106" t="s">
        <v>331</v>
      </c>
      <c r="D102" s="57">
        <f t="shared" si="52"/>
        <v>27913</v>
      </c>
      <c r="E102" s="362">
        <v>40194.720000000001</v>
      </c>
      <c r="F102" s="186"/>
      <c r="G102" s="29">
        <f t="shared" si="39"/>
        <v>64311.551999999996</v>
      </c>
      <c r="I102" s="141" t="str">
        <f>$A$208</f>
        <v>CRU.SU-100 1/2</v>
      </c>
      <c r="J102" s="57" t="str">
        <f>$B$208</f>
        <v>Стеллаж узкий высокий</v>
      </c>
      <c r="K102" s="57" t="str">
        <f>$C$208</f>
        <v>450*442*2000</v>
      </c>
      <c r="L102" s="57">
        <v>1</v>
      </c>
      <c r="M102" s="142">
        <f t="shared" ref="M102:M105" si="53">$D$208</f>
        <v>14955</v>
      </c>
      <c r="O102" s="141" t="str">
        <f>$A$209</f>
        <v>CRU.SU-100 2/2</v>
      </c>
      <c r="P102" s="57" t="str">
        <f>$B$209</f>
        <v>Стеллаж узкий высокий</v>
      </c>
      <c r="Q102" s="57" t="str">
        <f>$C$209</f>
        <v>450*442*2000</v>
      </c>
      <c r="R102" s="57">
        <v>1</v>
      </c>
      <c r="S102" s="142">
        <f t="shared" ref="S102:S105" si="54">$D$209</f>
        <v>3107</v>
      </c>
      <c r="T102" s="29"/>
      <c r="U102" s="141" t="str">
        <f>$A$229</f>
        <v>CRU.FDK-301 (R)</v>
      </c>
      <c r="V102" s="57" t="str">
        <f>$B$229</f>
        <v>Комплект фасада узкого низкого правого</v>
      </c>
      <c r="W102" s="57" t="str">
        <f>$C$229</f>
        <v>444*18*796</v>
      </c>
      <c r="X102" s="57">
        <v>1</v>
      </c>
      <c r="Y102" s="142">
        <f>$D$229</f>
        <v>3043</v>
      </c>
      <c r="Z102" s="29"/>
      <c r="AA102" s="141" t="str">
        <f>$A$257</f>
        <v>CR.SR-201 (L) black</v>
      </c>
      <c r="AB102" s="57" t="str">
        <f>$B$257</f>
        <v>Фасад средний стекло в раме лакобель черный левый</v>
      </c>
      <c r="AC102" s="57" t="str">
        <f>$C$257</f>
        <v>444*18*1191</v>
      </c>
      <c r="AD102" s="57">
        <v>1</v>
      </c>
      <c r="AE102" s="142">
        <f>$D$257</f>
        <v>6426</v>
      </c>
      <c r="AF102" s="29"/>
      <c r="AG102" s="141" t="str">
        <f>$A$253</f>
        <v>CR.RS-1</v>
      </c>
      <c r="AH102" s="57" t="str">
        <f>$B$253</f>
        <v>Ручка для фасада стекло толщиной 4мм</v>
      </c>
      <c r="AI102" s="57">
        <f>$C$253</f>
        <v>0</v>
      </c>
      <c r="AJ102" s="57">
        <v>1</v>
      </c>
      <c r="AK102" s="142">
        <f>$D$253</f>
        <v>382</v>
      </c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08"/>
      <c r="CH102" s="208"/>
      <c r="CI102" s="208"/>
      <c r="CJ102" s="208"/>
      <c r="CK102" s="208"/>
      <c r="CL102" s="208"/>
    </row>
    <row r="103" spans="1:90" s="207" customFormat="1" ht="15" customHeight="1" x14ac:dyDescent="0.25">
      <c r="A103" s="21" t="s">
        <v>409</v>
      </c>
      <c r="B103" s="22" t="s">
        <v>184</v>
      </c>
      <c r="C103" s="106" t="s">
        <v>331</v>
      </c>
      <c r="D103" s="57">
        <f t="shared" si="52"/>
        <v>27913</v>
      </c>
      <c r="E103" s="362">
        <v>40194.720000000001</v>
      </c>
      <c r="F103" s="186"/>
      <c r="G103" s="29">
        <f t="shared" si="39"/>
        <v>64311.551999999996</v>
      </c>
      <c r="I103" s="141" t="str">
        <f>$A$208</f>
        <v>CRU.SU-100 1/2</v>
      </c>
      <c r="J103" s="57" t="str">
        <f>$B$208</f>
        <v>Стеллаж узкий высокий</v>
      </c>
      <c r="K103" s="57" t="str">
        <f>$C$208</f>
        <v>450*442*2000</v>
      </c>
      <c r="L103" s="57">
        <v>1</v>
      </c>
      <c r="M103" s="142">
        <f t="shared" si="53"/>
        <v>14955</v>
      </c>
      <c r="O103" s="141" t="str">
        <f>$A$209</f>
        <v>CRU.SU-100 2/2</v>
      </c>
      <c r="P103" s="57" t="str">
        <f>$B$209</f>
        <v>Стеллаж узкий высокий</v>
      </c>
      <c r="Q103" s="57" t="str">
        <f>$C$209</f>
        <v>450*442*2000</v>
      </c>
      <c r="R103" s="57">
        <v>1</v>
      </c>
      <c r="S103" s="142">
        <f t="shared" si="54"/>
        <v>3107</v>
      </c>
      <c r="T103" s="29"/>
      <c r="U103" s="141" t="str">
        <f>$A$228</f>
        <v>CRU.FDK-301 (L)</v>
      </c>
      <c r="V103" s="57" t="str">
        <f>$B$228</f>
        <v>Комплект фасада узкого низкого левого</v>
      </c>
      <c r="W103" s="57" t="str">
        <f>$C$228</f>
        <v>444*18*796</v>
      </c>
      <c r="X103" s="57">
        <v>1</v>
      </c>
      <c r="Y103" s="142">
        <f>$D$228</f>
        <v>3043</v>
      </c>
      <c r="Z103" s="29"/>
      <c r="AA103" s="141" t="str">
        <f>$A$260</f>
        <v>CR.SR-201 (R) white</v>
      </c>
      <c r="AB103" s="57" t="str">
        <f>$B$260</f>
        <v>Фасад средний стекло в раме лакобель белый правый</v>
      </c>
      <c r="AC103" s="57" t="str">
        <f>$C$260</f>
        <v>444*18*1191</v>
      </c>
      <c r="AD103" s="57">
        <v>1</v>
      </c>
      <c r="AE103" s="142">
        <f>$D$260</f>
        <v>6426</v>
      </c>
      <c r="AF103" s="29"/>
      <c r="AG103" s="141" t="str">
        <f>$A$253</f>
        <v>CR.RS-1</v>
      </c>
      <c r="AH103" s="57" t="str">
        <f>$B$253</f>
        <v>Ручка для фасада стекло толщиной 4мм</v>
      </c>
      <c r="AI103" s="57">
        <f>$C$253</f>
        <v>0</v>
      </c>
      <c r="AJ103" s="57">
        <v>1</v>
      </c>
      <c r="AK103" s="142">
        <f>$D$253</f>
        <v>382</v>
      </c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08"/>
      <c r="CH103" s="208"/>
      <c r="CI103" s="208"/>
      <c r="CJ103" s="208"/>
      <c r="CK103" s="208"/>
      <c r="CL103" s="208"/>
    </row>
    <row r="104" spans="1:90" s="207" customFormat="1" ht="15" customHeight="1" thickBot="1" x14ac:dyDescent="0.3">
      <c r="A104" s="21" t="s">
        <v>410</v>
      </c>
      <c r="B104" s="22" t="s">
        <v>186</v>
      </c>
      <c r="C104" s="106" t="s">
        <v>331</v>
      </c>
      <c r="D104" s="57">
        <f t="shared" si="52"/>
        <v>27913</v>
      </c>
      <c r="E104" s="362">
        <v>40194.720000000001</v>
      </c>
      <c r="F104" s="186"/>
      <c r="G104" s="29">
        <f t="shared" si="39"/>
        <v>64311.551999999996</v>
      </c>
      <c r="I104" s="141" t="str">
        <f>$A$208</f>
        <v>CRU.SU-100 1/2</v>
      </c>
      <c r="J104" s="57" t="str">
        <f>$B$208</f>
        <v>Стеллаж узкий высокий</v>
      </c>
      <c r="K104" s="57" t="str">
        <f>$C$208</f>
        <v>450*442*2000</v>
      </c>
      <c r="L104" s="57">
        <v>1</v>
      </c>
      <c r="M104" s="142">
        <f t="shared" si="53"/>
        <v>14955</v>
      </c>
      <c r="O104" s="141" t="str">
        <f>$A$209</f>
        <v>CRU.SU-100 2/2</v>
      </c>
      <c r="P104" s="57" t="str">
        <f>$B$209</f>
        <v>Стеллаж узкий высокий</v>
      </c>
      <c r="Q104" s="57" t="str">
        <f>$C$209</f>
        <v>450*442*2000</v>
      </c>
      <c r="R104" s="57">
        <v>1</v>
      </c>
      <c r="S104" s="142">
        <f t="shared" si="54"/>
        <v>3107</v>
      </c>
      <c r="T104" s="29"/>
      <c r="U104" s="141" t="str">
        <f>$A$229</f>
        <v>CRU.FDK-301 (R)</v>
      </c>
      <c r="V104" s="57" t="str">
        <f>$B$229</f>
        <v>Комплект фасада узкого низкого правого</v>
      </c>
      <c r="W104" s="57" t="str">
        <f>$C$229</f>
        <v>444*18*796</v>
      </c>
      <c r="X104" s="57">
        <v>1</v>
      </c>
      <c r="Y104" s="142">
        <f>$D$229</f>
        <v>3043</v>
      </c>
      <c r="Z104" s="29"/>
      <c r="AA104" s="139" t="str">
        <f>$A$259</f>
        <v>CR.SR-201 (L) white</v>
      </c>
      <c r="AB104" s="59" t="str">
        <f>$B$259</f>
        <v>Фасад средний стекло в раме лакобель белый левый</v>
      </c>
      <c r="AC104" s="59" t="str">
        <f>$C$259</f>
        <v>444*18*1191</v>
      </c>
      <c r="AD104" s="59">
        <v>1</v>
      </c>
      <c r="AE104" s="140">
        <f>$D$259</f>
        <v>6426</v>
      </c>
      <c r="AF104" s="29"/>
      <c r="AG104" s="139" t="str">
        <f>$A$253</f>
        <v>CR.RS-1</v>
      </c>
      <c r="AH104" s="59" t="str">
        <f>$B$253</f>
        <v>Ручка для фасада стекло толщиной 4мм</v>
      </c>
      <c r="AI104" s="59">
        <f>$C$253</f>
        <v>0</v>
      </c>
      <c r="AJ104" s="59">
        <v>1</v>
      </c>
      <c r="AK104" s="140">
        <f>$D$253</f>
        <v>382</v>
      </c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08"/>
      <c r="CH104" s="208"/>
      <c r="CI104" s="208"/>
      <c r="CJ104" s="208"/>
      <c r="CK104" s="208"/>
      <c r="CL104" s="208"/>
    </row>
    <row r="105" spans="1:90" s="207" customFormat="1" ht="15" customHeight="1" thickBot="1" x14ac:dyDescent="0.3">
      <c r="A105" s="21" t="s">
        <v>211</v>
      </c>
      <c r="B105" s="22" t="s">
        <v>207</v>
      </c>
      <c r="C105" s="106" t="s">
        <v>331</v>
      </c>
      <c r="D105" s="57">
        <f t="shared" si="52"/>
        <v>24472</v>
      </c>
      <c r="E105" s="362">
        <v>35239.68</v>
      </c>
      <c r="F105" s="186"/>
      <c r="G105" s="29">
        <f t="shared" si="39"/>
        <v>56383.487999999998</v>
      </c>
      <c r="I105" s="141" t="str">
        <f>$A$208</f>
        <v>CRU.SU-100 1/2</v>
      </c>
      <c r="J105" s="57" t="str">
        <f>$B$208</f>
        <v>Стеллаж узкий высокий</v>
      </c>
      <c r="K105" s="57" t="str">
        <f>$C$208</f>
        <v>450*442*2000</v>
      </c>
      <c r="L105" s="57">
        <v>1</v>
      </c>
      <c r="M105" s="142">
        <f t="shared" si="53"/>
        <v>14955</v>
      </c>
      <c r="O105" s="141" t="str">
        <f>$A$209</f>
        <v>CRU.SU-100 2/2</v>
      </c>
      <c r="P105" s="57" t="str">
        <f>$B$209</f>
        <v>Стеллаж узкий высокий</v>
      </c>
      <c r="Q105" s="57" t="str">
        <f>$C$209</f>
        <v>450*442*2000</v>
      </c>
      <c r="R105" s="57">
        <v>1</v>
      </c>
      <c r="S105" s="142">
        <f t="shared" si="54"/>
        <v>3107</v>
      </c>
      <c r="T105" s="29"/>
      <c r="U105" s="141" t="str">
        <f>$A$225</f>
        <v>CRU.FDK-101</v>
      </c>
      <c r="V105" s="57" t="str">
        <f>$B$225</f>
        <v>Комплект фасада узкого высокого универсального</v>
      </c>
      <c r="W105" s="57" t="str">
        <f>$C$225</f>
        <v>444*18*1989</v>
      </c>
      <c r="X105" s="57">
        <v>1</v>
      </c>
      <c r="Y105" s="142">
        <f>$D$225</f>
        <v>6410</v>
      </c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08"/>
      <c r="CH105" s="208"/>
      <c r="CI105" s="208"/>
      <c r="CJ105" s="208"/>
      <c r="CK105" s="208"/>
      <c r="CL105" s="208"/>
    </row>
    <row r="106" spans="1:90" s="207" customFormat="1" ht="15" customHeight="1" x14ac:dyDescent="0.25">
      <c r="A106" s="71" t="s">
        <v>212</v>
      </c>
      <c r="B106" s="72" t="s">
        <v>185</v>
      </c>
      <c r="C106" s="73" t="s">
        <v>332</v>
      </c>
      <c r="D106" s="58">
        <f t="shared" si="52"/>
        <v>12721</v>
      </c>
      <c r="E106" s="366">
        <v>18318.239999999998</v>
      </c>
      <c r="F106" s="186"/>
      <c r="G106" s="29">
        <f t="shared" si="39"/>
        <v>29309.183999999994</v>
      </c>
      <c r="I106" s="137" t="str">
        <f>$A$210</f>
        <v>CRU.SU-200</v>
      </c>
      <c r="J106" s="58" t="str">
        <f>$B$210</f>
        <v>Стеллаж узкий средний</v>
      </c>
      <c r="K106" s="58" t="str">
        <f>$C$210</f>
        <v>450*442*1202</v>
      </c>
      <c r="L106" s="58">
        <v>1</v>
      </c>
      <c r="M106" s="138">
        <f>$D$210</f>
        <v>9678</v>
      </c>
      <c r="N106" s="29"/>
      <c r="O106" s="137" t="str">
        <f>$A$228</f>
        <v>CRU.FDK-301 (L)</v>
      </c>
      <c r="P106" s="58" t="str">
        <f>$B$228</f>
        <v>Комплект фасада узкого низкого левого</v>
      </c>
      <c r="Q106" s="58" t="str">
        <f>$C$228</f>
        <v>444*18*796</v>
      </c>
      <c r="R106" s="58">
        <v>1</v>
      </c>
      <c r="S106" s="138">
        <f>$D$228</f>
        <v>3043</v>
      </c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08"/>
      <c r="CB106" s="208"/>
      <c r="CC106" s="208"/>
      <c r="CD106" s="208"/>
      <c r="CE106" s="208"/>
      <c r="CF106" s="208"/>
    </row>
    <row r="107" spans="1:90" s="207" customFormat="1" ht="15" customHeight="1" x14ac:dyDescent="0.25">
      <c r="A107" s="21" t="s">
        <v>213</v>
      </c>
      <c r="B107" s="22" t="s">
        <v>187</v>
      </c>
      <c r="C107" s="106" t="s">
        <v>332</v>
      </c>
      <c r="D107" s="57">
        <f t="shared" si="52"/>
        <v>12721</v>
      </c>
      <c r="E107" s="362">
        <v>18318.239999999998</v>
      </c>
      <c r="F107" s="186"/>
      <c r="G107" s="29">
        <f t="shared" si="39"/>
        <v>29309.183999999994</v>
      </c>
      <c r="I107" s="141" t="str">
        <f>$A$210</f>
        <v>CRU.SU-200</v>
      </c>
      <c r="J107" s="57" t="str">
        <f>$B$210</f>
        <v>Стеллаж узкий средний</v>
      </c>
      <c r="K107" s="57" t="str">
        <f>$C$210</f>
        <v>450*442*1202</v>
      </c>
      <c r="L107" s="57">
        <v>1</v>
      </c>
      <c r="M107" s="142">
        <f t="shared" ref="M107:M109" si="55">$D$210</f>
        <v>9678</v>
      </c>
      <c r="N107" s="29"/>
      <c r="O107" s="141" t="str">
        <f>$A$229</f>
        <v>CRU.FDK-301 (R)</v>
      </c>
      <c r="P107" s="57" t="str">
        <f>$B$229</f>
        <v>Комплект фасада узкого низкого правого</v>
      </c>
      <c r="Q107" s="57" t="str">
        <f>$C$229</f>
        <v>444*18*796</v>
      </c>
      <c r="R107" s="57">
        <v>1</v>
      </c>
      <c r="S107" s="142">
        <f>$D$229</f>
        <v>3043</v>
      </c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08"/>
      <c r="CB107" s="208"/>
      <c r="CC107" s="208"/>
      <c r="CD107" s="208"/>
      <c r="CE107" s="208"/>
      <c r="CF107" s="208"/>
    </row>
    <row r="108" spans="1:90" s="207" customFormat="1" ht="15" customHeight="1" x14ac:dyDescent="0.25">
      <c r="A108" s="21" t="s">
        <v>237</v>
      </c>
      <c r="B108" s="22" t="s">
        <v>185</v>
      </c>
      <c r="C108" s="106" t="s">
        <v>332</v>
      </c>
      <c r="D108" s="57">
        <f t="shared" si="52"/>
        <v>13713</v>
      </c>
      <c r="E108" s="362">
        <v>19746.72</v>
      </c>
      <c r="F108" s="186"/>
      <c r="G108" s="29">
        <f t="shared" si="39"/>
        <v>31594.752</v>
      </c>
      <c r="I108" s="141" t="str">
        <f>$A$210</f>
        <v>CRU.SU-200</v>
      </c>
      <c r="J108" s="57" t="str">
        <f>$B$210</f>
        <v>Стеллаж узкий средний</v>
      </c>
      <c r="K108" s="57" t="str">
        <f>$C$210</f>
        <v>450*442*1202</v>
      </c>
      <c r="L108" s="57">
        <v>1</v>
      </c>
      <c r="M108" s="142">
        <f t="shared" si="55"/>
        <v>9678</v>
      </c>
      <c r="N108" s="29"/>
      <c r="O108" s="141" t="str">
        <f>$A$226</f>
        <v>CRU.FDK-201 (L)</v>
      </c>
      <c r="P108" s="57" t="str">
        <f>$B$226</f>
        <v>Комплект фасада узкого среднего левого</v>
      </c>
      <c r="Q108" s="57" t="str">
        <f>$C$226</f>
        <v>444*18*1191</v>
      </c>
      <c r="R108" s="57">
        <v>1</v>
      </c>
      <c r="S108" s="142">
        <f>$D$226</f>
        <v>4035</v>
      </c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08"/>
      <c r="CB108" s="208"/>
      <c r="CC108" s="208"/>
      <c r="CD108" s="208"/>
      <c r="CE108" s="208"/>
      <c r="CF108" s="208"/>
    </row>
    <row r="109" spans="1:90" s="207" customFormat="1" ht="15" customHeight="1" x14ac:dyDescent="0.25">
      <c r="A109" s="21" t="s">
        <v>238</v>
      </c>
      <c r="B109" s="22" t="s">
        <v>187</v>
      </c>
      <c r="C109" s="106" t="s">
        <v>332</v>
      </c>
      <c r="D109" s="57">
        <f t="shared" si="52"/>
        <v>13713</v>
      </c>
      <c r="E109" s="362">
        <v>19746.72</v>
      </c>
      <c r="F109" s="186"/>
      <c r="G109" s="29">
        <f t="shared" si="39"/>
        <v>31594.752</v>
      </c>
      <c r="I109" s="141" t="str">
        <f>$A$210</f>
        <v>CRU.SU-200</v>
      </c>
      <c r="J109" s="57" t="str">
        <f>$B$210</f>
        <v>Стеллаж узкий средний</v>
      </c>
      <c r="K109" s="57" t="str">
        <f>$C$210</f>
        <v>450*442*1202</v>
      </c>
      <c r="L109" s="57">
        <v>1</v>
      </c>
      <c r="M109" s="142">
        <f t="shared" si="55"/>
        <v>9678</v>
      </c>
      <c r="N109" s="29"/>
      <c r="O109" s="141" t="str">
        <f>$A$227</f>
        <v>CRU.FDK-201 (R)</v>
      </c>
      <c r="P109" s="57" t="str">
        <f>$B$227</f>
        <v>Комплект фасада узкого среднего правого</v>
      </c>
      <c r="Q109" s="57" t="str">
        <f>$C$227</f>
        <v>444*18*1191</v>
      </c>
      <c r="R109" s="57">
        <v>1</v>
      </c>
      <c r="S109" s="142">
        <f>$D$227</f>
        <v>4035</v>
      </c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08"/>
      <c r="CB109" s="208"/>
      <c r="CC109" s="208"/>
      <c r="CD109" s="208"/>
      <c r="CE109" s="208"/>
      <c r="CF109" s="208"/>
    </row>
    <row r="110" spans="1:90" s="207" customFormat="1" ht="15" customHeight="1" x14ac:dyDescent="0.25">
      <c r="A110" s="109" t="s">
        <v>214</v>
      </c>
      <c r="B110" s="110" t="s">
        <v>188</v>
      </c>
      <c r="C110" s="149" t="s">
        <v>333</v>
      </c>
      <c r="D110" s="111">
        <f t="shared" si="52"/>
        <v>11670</v>
      </c>
      <c r="E110" s="369">
        <v>16804.8</v>
      </c>
      <c r="F110" s="186"/>
      <c r="G110" s="29">
        <f t="shared" si="39"/>
        <v>26887.68</v>
      </c>
      <c r="I110" s="157" t="str">
        <f>$A$211</f>
        <v>CRU.SU-300</v>
      </c>
      <c r="J110" s="111" t="str">
        <f>$B$211</f>
        <v>Стеллаж узкий низкий</v>
      </c>
      <c r="K110" s="111" t="str">
        <f>$C$211</f>
        <v>450*442*807</v>
      </c>
      <c r="L110" s="111">
        <v>1</v>
      </c>
      <c r="M110" s="158">
        <f>$D$211</f>
        <v>8627</v>
      </c>
      <c r="N110" s="29"/>
      <c r="O110" s="157" t="str">
        <f>$A$228</f>
        <v>CRU.FDK-301 (L)</v>
      </c>
      <c r="P110" s="111" t="str">
        <f>$B$228</f>
        <v>Комплект фасада узкого низкого левого</v>
      </c>
      <c r="Q110" s="111" t="str">
        <f>$C$228</f>
        <v>444*18*796</v>
      </c>
      <c r="R110" s="111">
        <v>1</v>
      </c>
      <c r="S110" s="158">
        <f>$D$228</f>
        <v>3043</v>
      </c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08"/>
      <c r="CB110" s="208"/>
      <c r="CC110" s="208"/>
      <c r="CD110" s="208"/>
      <c r="CE110" s="208"/>
      <c r="CF110" s="208"/>
    </row>
    <row r="111" spans="1:90" s="207" customFormat="1" ht="15" customHeight="1" x14ac:dyDescent="0.25">
      <c r="A111" s="21" t="s">
        <v>215</v>
      </c>
      <c r="B111" s="22" t="s">
        <v>189</v>
      </c>
      <c r="C111" s="106" t="s">
        <v>333</v>
      </c>
      <c r="D111" s="57">
        <f t="shared" si="52"/>
        <v>11670</v>
      </c>
      <c r="E111" s="362">
        <v>16804.8</v>
      </c>
      <c r="F111" s="186"/>
      <c r="G111" s="29">
        <f t="shared" si="39"/>
        <v>26887.68</v>
      </c>
      <c r="I111" s="141" t="str">
        <f>$A$211</f>
        <v>CRU.SU-300</v>
      </c>
      <c r="J111" s="57" t="str">
        <f>$B$211</f>
        <v>Стеллаж узкий низкий</v>
      </c>
      <c r="K111" s="57" t="str">
        <f>$C$211</f>
        <v>450*442*807</v>
      </c>
      <c r="L111" s="57">
        <v>1</v>
      </c>
      <c r="M111" s="142">
        <f>$D$211</f>
        <v>8627</v>
      </c>
      <c r="N111" s="29"/>
      <c r="O111" s="141" t="str">
        <f>$A$229</f>
        <v>CRU.FDK-301 (R)</v>
      </c>
      <c r="P111" s="57" t="str">
        <f>$B$229</f>
        <v>Комплект фасада узкого низкого правого</v>
      </c>
      <c r="Q111" s="57" t="str">
        <f>$C$229</f>
        <v>444*18*796</v>
      </c>
      <c r="R111" s="57">
        <v>1</v>
      </c>
      <c r="S111" s="142">
        <f>$D$229</f>
        <v>3043</v>
      </c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08"/>
      <c r="CB111" s="208"/>
      <c r="CC111" s="208"/>
      <c r="CD111" s="208"/>
      <c r="CE111" s="208"/>
      <c r="CF111" s="208"/>
    </row>
    <row r="112" spans="1:90" s="207" customFormat="1" ht="15" customHeight="1" thickBot="1" x14ac:dyDescent="0.3">
      <c r="A112" s="211" t="s">
        <v>198</v>
      </c>
      <c r="B112" s="212"/>
      <c r="C112" s="213"/>
      <c r="D112" s="214"/>
      <c r="E112" s="368"/>
      <c r="F112" s="186"/>
      <c r="G112" s="29">
        <f t="shared" si="39"/>
        <v>0</v>
      </c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08"/>
      <c r="CB112" s="208"/>
      <c r="CC112" s="208"/>
      <c r="CD112" s="208"/>
      <c r="CE112" s="208"/>
      <c r="CF112" s="208"/>
    </row>
    <row r="113" spans="1:90" s="207" customFormat="1" ht="15" customHeight="1" x14ac:dyDescent="0.25">
      <c r="A113" s="71" t="s">
        <v>200</v>
      </c>
      <c r="B113" s="75" t="s">
        <v>516</v>
      </c>
      <c r="C113" s="73" t="s">
        <v>129</v>
      </c>
      <c r="D113" s="74">
        <f t="shared" ref="D113:D119" si="56">L113*M113+R113*S113+X113*Y113+AD113*AE113+AJ113*AK113+AP113*AQ113+AV113*AW113+BB113*BC113</f>
        <v>25635</v>
      </c>
      <c r="E113" s="371">
        <v>36914.400000000001</v>
      </c>
      <c r="F113" s="186"/>
      <c r="G113" s="29">
        <f t="shared" si="39"/>
        <v>59063.040000000001</v>
      </c>
      <c r="I113" s="137" t="str">
        <f>$A$181</f>
        <v>CRF.FD-101</v>
      </c>
      <c r="J113" s="58" t="str">
        <f>$B$181</f>
        <v>Фасад высокий средний универсальный</v>
      </c>
      <c r="K113" s="58" t="str">
        <f>$C$181</f>
        <v>444*18*1989</v>
      </c>
      <c r="L113" s="58">
        <v>1</v>
      </c>
      <c r="M113" s="138">
        <f>$D$181</f>
        <v>24490</v>
      </c>
      <c r="N113" s="29"/>
      <c r="O113" s="137" t="str">
        <f t="shared" ref="O113:O119" si="57">$A$252</f>
        <v>CR.RD-1</v>
      </c>
      <c r="P113" s="58" t="str">
        <f t="shared" ref="P113:P119" si="58">$B$252</f>
        <v>Ручка для фасада толщиной 18мм</v>
      </c>
      <c r="Q113" s="58">
        <f t="shared" ref="Q113:Q119" si="59">$C$252</f>
        <v>0</v>
      </c>
      <c r="R113" s="58">
        <v>1</v>
      </c>
      <c r="S113" s="138">
        <f t="shared" ref="S113:S119" si="60">$D$252</f>
        <v>322</v>
      </c>
      <c r="T113" s="29"/>
      <c r="U113" s="137" t="str">
        <f>$A$233</f>
        <v>CR.KP-004</v>
      </c>
      <c r="V113" s="58" t="str">
        <f>$B$233</f>
        <v>Комплект петель с доводчиком (4шт)</v>
      </c>
      <c r="W113" s="58">
        <f>$C$233</f>
        <v>0</v>
      </c>
      <c r="X113" s="58">
        <v>1</v>
      </c>
      <c r="Y113" s="138">
        <f>$D$233</f>
        <v>823</v>
      </c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08"/>
      <c r="CB113" s="208"/>
      <c r="CC113" s="208"/>
      <c r="CD113" s="208"/>
      <c r="CE113" s="208"/>
      <c r="CF113" s="208"/>
    </row>
    <row r="114" spans="1:90" s="207" customFormat="1" ht="15" customHeight="1" x14ac:dyDescent="0.25">
      <c r="A114" s="21" t="s">
        <v>201</v>
      </c>
      <c r="B114" s="22" t="s">
        <v>517</v>
      </c>
      <c r="C114" s="106" t="s">
        <v>160</v>
      </c>
      <c r="D114" s="57">
        <f t="shared" si="56"/>
        <v>15424</v>
      </c>
      <c r="E114" s="362">
        <v>22210.559999999998</v>
      </c>
      <c r="F114" s="186"/>
      <c r="G114" s="29">
        <f t="shared" si="39"/>
        <v>35536.895999999993</v>
      </c>
      <c r="I114" s="141" t="str">
        <f>$A$182</f>
        <v>CRF.FD-201 (L)</v>
      </c>
      <c r="J114" s="57" t="str">
        <f>$B$182</f>
        <v>Фасад средний средний левый</v>
      </c>
      <c r="K114" s="57" t="str">
        <f>$C$182</f>
        <v>444*18*1191</v>
      </c>
      <c r="L114" s="57">
        <v>1</v>
      </c>
      <c r="M114" s="142">
        <f>$D$182</f>
        <v>14672</v>
      </c>
      <c r="N114" s="29"/>
      <c r="O114" s="141" t="str">
        <f t="shared" si="57"/>
        <v>CR.RD-1</v>
      </c>
      <c r="P114" s="57" t="str">
        <f t="shared" si="58"/>
        <v>Ручка для фасада толщиной 18мм</v>
      </c>
      <c r="Q114" s="57">
        <f t="shared" si="59"/>
        <v>0</v>
      </c>
      <c r="R114" s="57">
        <v>1</v>
      </c>
      <c r="S114" s="142">
        <f t="shared" si="60"/>
        <v>322</v>
      </c>
      <c r="T114" s="29"/>
      <c r="U114" s="141" t="str">
        <f t="shared" ref="U114:U117" si="61">$A$232</f>
        <v>CR.KP-002</v>
      </c>
      <c r="V114" s="57" t="str">
        <f t="shared" ref="V114:V117" si="62">$B$232</f>
        <v>Комплект петель с доводчиком (2шт)</v>
      </c>
      <c r="W114" s="57">
        <f t="shared" ref="W114:W117" si="63">$C$232</f>
        <v>0</v>
      </c>
      <c r="X114" s="57">
        <v>1</v>
      </c>
      <c r="Y114" s="142">
        <f t="shared" ref="Y114:Y117" si="64">$D$232</f>
        <v>430</v>
      </c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08"/>
      <c r="CB114" s="208"/>
      <c r="CC114" s="208"/>
      <c r="CD114" s="208"/>
      <c r="CE114" s="208"/>
      <c r="CF114" s="208"/>
    </row>
    <row r="115" spans="1:90" s="207" customFormat="1" ht="15" customHeight="1" x14ac:dyDescent="0.25">
      <c r="A115" s="21" t="s">
        <v>202</v>
      </c>
      <c r="B115" s="22" t="s">
        <v>518</v>
      </c>
      <c r="C115" s="106" t="s">
        <v>160</v>
      </c>
      <c r="D115" s="57">
        <f t="shared" si="56"/>
        <v>15424</v>
      </c>
      <c r="E115" s="362">
        <v>22210.559999999998</v>
      </c>
      <c r="F115" s="186"/>
      <c r="G115" s="29">
        <f t="shared" si="39"/>
        <v>35536.895999999993</v>
      </c>
      <c r="I115" s="141" t="str">
        <f>$A$183</f>
        <v>CRF.FD-201 (R)</v>
      </c>
      <c r="J115" s="57" t="str">
        <f>$B$183</f>
        <v>Фасад средний средний правый</v>
      </c>
      <c r="K115" s="57" t="str">
        <f>$C$183</f>
        <v>444*18*1191</v>
      </c>
      <c r="L115" s="57">
        <v>1</v>
      </c>
      <c r="M115" s="142">
        <f>$D$183</f>
        <v>14672</v>
      </c>
      <c r="N115" s="29"/>
      <c r="O115" s="141" t="str">
        <f t="shared" si="57"/>
        <v>CR.RD-1</v>
      </c>
      <c r="P115" s="57" t="str">
        <f t="shared" si="58"/>
        <v>Ручка для фасада толщиной 18мм</v>
      </c>
      <c r="Q115" s="57">
        <f t="shared" si="59"/>
        <v>0</v>
      </c>
      <c r="R115" s="57">
        <v>1</v>
      </c>
      <c r="S115" s="142">
        <f t="shared" si="60"/>
        <v>322</v>
      </c>
      <c r="T115" s="29"/>
      <c r="U115" s="141" t="str">
        <f t="shared" si="61"/>
        <v>CR.KP-002</v>
      </c>
      <c r="V115" s="57" t="str">
        <f t="shared" si="62"/>
        <v>Комплект петель с доводчиком (2шт)</v>
      </c>
      <c r="W115" s="57">
        <f t="shared" si="63"/>
        <v>0</v>
      </c>
      <c r="X115" s="57">
        <v>1</v>
      </c>
      <c r="Y115" s="142">
        <f t="shared" si="64"/>
        <v>430</v>
      </c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08"/>
      <c r="CB115" s="208"/>
      <c r="CC115" s="208"/>
      <c r="CD115" s="208"/>
      <c r="CE115" s="208"/>
      <c r="CF115" s="208"/>
    </row>
    <row r="116" spans="1:90" s="207" customFormat="1" ht="15" customHeight="1" x14ac:dyDescent="0.25">
      <c r="A116" s="21" t="s">
        <v>203</v>
      </c>
      <c r="B116" s="22" t="s">
        <v>519</v>
      </c>
      <c r="C116" s="106" t="s">
        <v>130</v>
      </c>
      <c r="D116" s="57">
        <f t="shared" si="56"/>
        <v>10543</v>
      </c>
      <c r="E116" s="362">
        <v>15181.920000000002</v>
      </c>
      <c r="F116" s="186"/>
      <c r="G116" s="29">
        <f t="shared" si="39"/>
        <v>24291.072</v>
      </c>
      <c r="I116" s="141" t="str">
        <f>$A$184</f>
        <v>CRF.FD-301 (L)</v>
      </c>
      <c r="J116" s="57" t="str">
        <f>$B$184</f>
        <v>Фасад низкий средний левый</v>
      </c>
      <c r="K116" s="57" t="str">
        <f>$C$184</f>
        <v>444*18*796</v>
      </c>
      <c r="L116" s="57">
        <v>1</v>
      </c>
      <c r="M116" s="142">
        <f>$D$184</f>
        <v>9791</v>
      </c>
      <c r="N116" s="29"/>
      <c r="O116" s="141" t="str">
        <f t="shared" si="57"/>
        <v>CR.RD-1</v>
      </c>
      <c r="P116" s="57" t="str">
        <f t="shared" si="58"/>
        <v>Ручка для фасада толщиной 18мм</v>
      </c>
      <c r="Q116" s="57">
        <f t="shared" si="59"/>
        <v>0</v>
      </c>
      <c r="R116" s="57">
        <v>1</v>
      </c>
      <c r="S116" s="142">
        <f t="shared" si="60"/>
        <v>322</v>
      </c>
      <c r="T116" s="29"/>
      <c r="U116" s="141" t="str">
        <f t="shared" si="61"/>
        <v>CR.KP-002</v>
      </c>
      <c r="V116" s="57" t="str">
        <f t="shared" si="62"/>
        <v>Комплект петель с доводчиком (2шт)</v>
      </c>
      <c r="W116" s="57">
        <f t="shared" si="63"/>
        <v>0</v>
      </c>
      <c r="X116" s="57">
        <v>1</v>
      </c>
      <c r="Y116" s="142">
        <f t="shared" si="64"/>
        <v>430</v>
      </c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08"/>
      <c r="CB116" s="208"/>
      <c r="CC116" s="208"/>
      <c r="CD116" s="208"/>
      <c r="CE116" s="208"/>
      <c r="CF116" s="208"/>
    </row>
    <row r="117" spans="1:90" s="207" customFormat="1" ht="15" customHeight="1" x14ac:dyDescent="0.25">
      <c r="A117" s="21" t="s">
        <v>204</v>
      </c>
      <c r="B117" s="22" t="s">
        <v>520</v>
      </c>
      <c r="C117" s="106" t="s">
        <v>130</v>
      </c>
      <c r="D117" s="57">
        <f t="shared" si="56"/>
        <v>10543</v>
      </c>
      <c r="E117" s="362">
        <v>15181.920000000002</v>
      </c>
      <c r="F117" s="186"/>
      <c r="G117" s="29">
        <f t="shared" si="39"/>
        <v>24291.072</v>
      </c>
      <c r="I117" s="141" t="str">
        <f>$A$185</f>
        <v>CRF.FD-301 (R)</v>
      </c>
      <c r="J117" s="57" t="str">
        <f>$B$185</f>
        <v>Фасад низкий средний правый</v>
      </c>
      <c r="K117" s="57" t="str">
        <f>$C$185</f>
        <v>444*18*796</v>
      </c>
      <c r="L117" s="57">
        <v>1</v>
      </c>
      <c r="M117" s="142">
        <f>$D$185</f>
        <v>9791</v>
      </c>
      <c r="N117" s="29"/>
      <c r="O117" s="141" t="str">
        <f t="shared" si="57"/>
        <v>CR.RD-1</v>
      </c>
      <c r="P117" s="57" t="str">
        <f t="shared" si="58"/>
        <v>Ручка для фасада толщиной 18мм</v>
      </c>
      <c r="Q117" s="57">
        <f t="shared" si="59"/>
        <v>0</v>
      </c>
      <c r="R117" s="57">
        <v>1</v>
      </c>
      <c r="S117" s="142">
        <f t="shared" si="60"/>
        <v>322</v>
      </c>
      <c r="T117" s="29"/>
      <c r="U117" s="141" t="str">
        <f t="shared" si="61"/>
        <v>CR.KP-002</v>
      </c>
      <c r="V117" s="57" t="str">
        <f t="shared" si="62"/>
        <v>Комплект петель с доводчиком (2шт)</v>
      </c>
      <c r="W117" s="57">
        <f t="shared" si="63"/>
        <v>0</v>
      </c>
      <c r="X117" s="57">
        <v>1</v>
      </c>
      <c r="Y117" s="142">
        <f t="shared" si="64"/>
        <v>430</v>
      </c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08"/>
      <c r="CB117" s="208"/>
      <c r="CC117" s="208"/>
      <c r="CD117" s="208"/>
      <c r="CE117" s="208"/>
      <c r="CF117" s="208"/>
    </row>
    <row r="118" spans="1:90" s="207" customFormat="1" ht="15" customHeight="1" x14ac:dyDescent="0.25">
      <c r="A118" s="21" t="s">
        <v>205</v>
      </c>
      <c r="B118" s="22" t="s">
        <v>436</v>
      </c>
      <c r="C118" s="106" t="s">
        <v>134</v>
      </c>
      <c r="D118" s="57">
        <f t="shared" si="56"/>
        <v>33899</v>
      </c>
      <c r="E118" s="362">
        <v>48814.559999999998</v>
      </c>
      <c r="F118" s="186"/>
      <c r="G118" s="29">
        <f t="shared" si="39"/>
        <v>78103.296000000002</v>
      </c>
      <c r="I118" s="141" t="str">
        <f>$A$186</f>
        <v>CRF.FD-401</v>
      </c>
      <c r="J118" s="57" t="str">
        <f>$B$186</f>
        <v>Фасад высокий широкий универсальный</v>
      </c>
      <c r="K118" s="57" t="str">
        <f>$C$186</f>
        <v>594*18*1989</v>
      </c>
      <c r="L118" s="57">
        <v>1</v>
      </c>
      <c r="M118" s="142">
        <f>$D$186</f>
        <v>32754</v>
      </c>
      <c r="N118" s="29"/>
      <c r="O118" s="141" t="str">
        <f t="shared" si="57"/>
        <v>CR.RD-1</v>
      </c>
      <c r="P118" s="57" t="str">
        <f t="shared" si="58"/>
        <v>Ручка для фасада толщиной 18мм</v>
      </c>
      <c r="Q118" s="57">
        <f t="shared" si="59"/>
        <v>0</v>
      </c>
      <c r="R118" s="57">
        <v>1</v>
      </c>
      <c r="S118" s="142">
        <f t="shared" si="60"/>
        <v>322</v>
      </c>
      <c r="T118" s="29"/>
      <c r="U118" s="141" t="str">
        <f t="shared" ref="U118:U119" si="65">$A$233</f>
        <v>CR.KP-004</v>
      </c>
      <c r="V118" s="57" t="str">
        <f t="shared" ref="V118:V119" si="66">$B$233</f>
        <v>Комплект петель с доводчиком (4шт)</v>
      </c>
      <c r="W118" s="57">
        <f t="shared" ref="W118:W119" si="67">$C$233</f>
        <v>0</v>
      </c>
      <c r="X118" s="57">
        <v>1</v>
      </c>
      <c r="Y118" s="142">
        <f t="shared" ref="Y118:Y119" si="68">$D$233</f>
        <v>823</v>
      </c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08"/>
      <c r="CB118" s="208"/>
      <c r="CC118" s="208"/>
      <c r="CD118" s="208"/>
      <c r="CE118" s="208"/>
      <c r="CF118" s="208"/>
    </row>
    <row r="119" spans="1:90" s="207" customFormat="1" ht="15" customHeight="1" thickBot="1" x14ac:dyDescent="0.3">
      <c r="A119" s="23" t="s">
        <v>206</v>
      </c>
      <c r="B119" s="24" t="s">
        <v>431</v>
      </c>
      <c r="C119" s="147" t="s">
        <v>159</v>
      </c>
      <c r="D119" s="59">
        <f t="shared" si="56"/>
        <v>17343</v>
      </c>
      <c r="E119" s="367">
        <v>24973.919999999998</v>
      </c>
      <c r="F119" s="186"/>
      <c r="G119" s="29">
        <f t="shared" si="39"/>
        <v>39958.271999999997</v>
      </c>
      <c r="I119" s="139" t="str">
        <f>$A$187</f>
        <v>CRF.FD-501</v>
      </c>
      <c r="J119" s="59" t="str">
        <f>$B$187</f>
        <v>Фасад высокий узкий универсальный</v>
      </c>
      <c r="K119" s="59" t="str">
        <f>$C$187</f>
        <v>294*18*1989</v>
      </c>
      <c r="L119" s="59">
        <v>1</v>
      </c>
      <c r="M119" s="140">
        <f>$D$187</f>
        <v>16198</v>
      </c>
      <c r="N119" s="29"/>
      <c r="O119" s="139" t="str">
        <f t="shared" si="57"/>
        <v>CR.RD-1</v>
      </c>
      <c r="P119" s="59" t="str">
        <f t="shared" si="58"/>
        <v>Ручка для фасада толщиной 18мм</v>
      </c>
      <c r="Q119" s="59">
        <f t="shared" si="59"/>
        <v>0</v>
      </c>
      <c r="R119" s="59">
        <v>1</v>
      </c>
      <c r="S119" s="140">
        <f t="shared" si="60"/>
        <v>322</v>
      </c>
      <c r="T119" s="29"/>
      <c r="U119" s="139" t="str">
        <f t="shared" si="65"/>
        <v>CR.KP-004</v>
      </c>
      <c r="V119" s="59" t="str">
        <f t="shared" si="66"/>
        <v>Комплект петель с доводчиком (4шт)</v>
      </c>
      <c r="W119" s="59">
        <f t="shared" si="67"/>
        <v>0</v>
      </c>
      <c r="X119" s="59">
        <v>1</v>
      </c>
      <c r="Y119" s="140">
        <f t="shared" si="68"/>
        <v>823</v>
      </c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08"/>
      <c r="CB119" s="208"/>
      <c r="CC119" s="208"/>
      <c r="CD119" s="208"/>
      <c r="CE119" s="208"/>
      <c r="CF119" s="208"/>
    </row>
    <row r="120" spans="1:90" s="26" customFormat="1" ht="13.5" customHeight="1" thickBot="1" x14ac:dyDescent="0.3">
      <c r="A120" s="217" t="s">
        <v>303</v>
      </c>
      <c r="B120" s="218"/>
      <c r="C120" s="218"/>
      <c r="D120" s="218"/>
      <c r="E120" s="372"/>
      <c r="F120" s="186"/>
      <c r="G120" s="29">
        <f t="shared" si="39"/>
        <v>0</v>
      </c>
      <c r="I120" s="355"/>
      <c r="J120" s="355"/>
      <c r="K120" s="355"/>
      <c r="L120" s="355"/>
      <c r="M120" s="355"/>
      <c r="N120" s="63"/>
      <c r="O120" s="355"/>
      <c r="P120" s="355"/>
      <c r="Q120" s="355"/>
      <c r="R120" s="355"/>
      <c r="S120" s="355"/>
      <c r="T120" s="63"/>
      <c r="U120" s="355"/>
      <c r="V120" s="355"/>
      <c r="W120" s="355"/>
      <c r="X120" s="355"/>
      <c r="Y120" s="355"/>
      <c r="Z120" s="63"/>
      <c r="AA120" s="355"/>
      <c r="AB120" s="355"/>
      <c r="AC120" s="355"/>
      <c r="AD120" s="355"/>
      <c r="AE120" s="355"/>
      <c r="AF120" s="62"/>
      <c r="AG120" s="355"/>
      <c r="AH120" s="355"/>
      <c r="AI120" s="355"/>
      <c r="AJ120" s="355"/>
      <c r="AK120" s="355"/>
      <c r="AL120" s="63"/>
      <c r="AM120" s="355"/>
      <c r="AN120" s="355"/>
      <c r="AO120" s="355"/>
      <c r="AP120" s="355"/>
      <c r="AQ120" s="355"/>
      <c r="AR120" s="62"/>
      <c r="AS120" s="355"/>
      <c r="AT120" s="355"/>
      <c r="AU120" s="355"/>
      <c r="AV120" s="355"/>
      <c r="AW120" s="355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62"/>
      <c r="BI120" s="62"/>
      <c r="BJ120" s="62"/>
      <c r="BK120" s="62"/>
      <c r="BL120" s="62"/>
      <c r="BM120" s="62"/>
      <c r="BN120" s="62"/>
      <c r="BO120" s="62"/>
      <c r="BP120" s="62"/>
      <c r="BQ120" s="62"/>
      <c r="BR120" s="62"/>
      <c r="BS120" s="62"/>
      <c r="BT120" s="62"/>
      <c r="BU120" s="62"/>
      <c r="BV120" s="62"/>
      <c r="BW120" s="62"/>
      <c r="BX120" s="62"/>
      <c r="BY120" s="62"/>
      <c r="BZ120" s="62"/>
      <c r="CA120" s="200"/>
      <c r="CB120" s="200"/>
      <c r="CC120" s="200"/>
      <c r="CD120" s="200"/>
      <c r="CE120" s="200"/>
      <c r="CF120" s="200"/>
    </row>
    <row r="121" spans="1:90" s="207" customFormat="1" ht="15" customHeight="1" thickBot="1" x14ac:dyDescent="0.3">
      <c r="A121" s="71" t="s">
        <v>239</v>
      </c>
      <c r="B121" s="72" t="s">
        <v>305</v>
      </c>
      <c r="C121" s="73" t="s">
        <v>325</v>
      </c>
      <c r="D121" s="58">
        <f t="shared" ref="D121:D124" si="69">L121*M121+R121*S121+X121*Y121+AD121*AE121+AJ121*AK121+AP121*AQ121+AV121*AW121+BB121*BC121</f>
        <v>18535</v>
      </c>
      <c r="E121" s="366">
        <v>26690.400000000001</v>
      </c>
      <c r="F121" s="186"/>
      <c r="G121" s="29">
        <f t="shared" si="39"/>
        <v>42704.639999999999</v>
      </c>
      <c r="I121" s="137" t="str">
        <f>$A$192</f>
        <v>CRU.FTTM-1</v>
      </c>
      <c r="J121" s="58" t="str">
        <f>$B$192</f>
        <v>Фасады и топ тумбы мобильной</v>
      </c>
      <c r="K121" s="58" t="str">
        <f>$C$192</f>
        <v>420*460*587</v>
      </c>
      <c r="L121" s="58">
        <v>1</v>
      </c>
      <c r="M121" s="138">
        <f>$D$192</f>
        <v>3486</v>
      </c>
      <c r="N121" s="29"/>
      <c r="O121" s="137" t="str">
        <f>$A$196</f>
        <v>CRU.KTM-1</v>
      </c>
      <c r="P121" s="58" t="str">
        <f>$B$196</f>
        <v>Каркас тумбы мобильной</v>
      </c>
      <c r="Q121" s="58" t="str">
        <f>$C$196</f>
        <v>420*460*587</v>
      </c>
      <c r="R121" s="58">
        <v>1</v>
      </c>
      <c r="S121" s="138">
        <f>$D$196</f>
        <v>14460</v>
      </c>
      <c r="T121" s="29"/>
      <c r="U121" s="137" t="str">
        <f>$A$251</f>
        <v>CN.OKUS.K-4</v>
      </c>
      <c r="V121" s="58" t="str">
        <f>$B$251</f>
        <v>Комплект колес усиленных со стопором (4шт)</v>
      </c>
      <c r="W121" s="58" t="str">
        <f>$C$251</f>
        <v>D=50 H=62</v>
      </c>
      <c r="X121" s="58">
        <v>1</v>
      </c>
      <c r="Y121" s="138">
        <f>$D$251</f>
        <v>589</v>
      </c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08"/>
      <c r="CB121" s="208"/>
      <c r="CC121" s="208"/>
      <c r="CD121" s="208"/>
      <c r="CE121" s="208"/>
      <c r="CF121" s="208"/>
    </row>
    <row r="122" spans="1:90" s="207" customFormat="1" ht="15" customHeight="1" thickBot="1" x14ac:dyDescent="0.3">
      <c r="A122" s="21" t="s">
        <v>240</v>
      </c>
      <c r="B122" s="22" t="s">
        <v>306</v>
      </c>
      <c r="C122" s="106" t="s">
        <v>325</v>
      </c>
      <c r="D122" s="57">
        <f t="shared" si="69"/>
        <v>20998</v>
      </c>
      <c r="E122" s="362">
        <v>30237.120000000003</v>
      </c>
      <c r="F122" s="186"/>
      <c r="G122" s="29">
        <f t="shared" si="39"/>
        <v>48379.392000000007</v>
      </c>
      <c r="I122" s="141" t="str">
        <f>$A$193</f>
        <v>CRU.FTTM-2</v>
      </c>
      <c r="J122" s="57" t="str">
        <f>$B$193</f>
        <v>Фасады и топ тумбы мобильной</v>
      </c>
      <c r="K122" s="57" t="str">
        <f>$C$193</f>
        <v>420*460*587</v>
      </c>
      <c r="L122" s="57">
        <v>1</v>
      </c>
      <c r="M122" s="142">
        <f>$D$193</f>
        <v>4441</v>
      </c>
      <c r="N122" s="29"/>
      <c r="O122" s="141" t="str">
        <f>$A$197</f>
        <v>CRU.KTM-2</v>
      </c>
      <c r="P122" s="57" t="str">
        <f>$B$197</f>
        <v>Каркас тумбы мобильной</v>
      </c>
      <c r="Q122" s="57" t="str">
        <f>$C$197</f>
        <v>420*460*587</v>
      </c>
      <c r="R122" s="57">
        <v>1</v>
      </c>
      <c r="S122" s="142">
        <f>$D$197</f>
        <v>15968</v>
      </c>
      <c r="T122" s="29"/>
      <c r="U122" s="141" t="str">
        <f>$A$251</f>
        <v>CN.OKUS.K-4</v>
      </c>
      <c r="V122" s="57" t="str">
        <f>$B$251</f>
        <v>Комплект колес усиленных со стопором (4шт)</v>
      </c>
      <c r="W122" s="57" t="str">
        <f>$C$251</f>
        <v>D=50 H=62</v>
      </c>
      <c r="X122" s="57">
        <v>1</v>
      </c>
      <c r="Y122" s="142">
        <f>$D$251</f>
        <v>589</v>
      </c>
      <c r="Z122" s="29"/>
      <c r="AA122" s="153"/>
      <c r="AB122" s="68"/>
      <c r="AC122" s="68"/>
      <c r="AD122" s="68"/>
      <c r="AE122" s="154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08"/>
      <c r="CB122" s="208"/>
      <c r="CC122" s="208"/>
      <c r="CD122" s="208"/>
      <c r="CE122" s="208"/>
      <c r="CF122" s="208"/>
    </row>
    <row r="123" spans="1:90" s="207" customFormat="1" ht="15" customHeight="1" thickBot="1" x14ac:dyDescent="0.3">
      <c r="A123" s="21" t="s">
        <v>241</v>
      </c>
      <c r="B123" s="22" t="s">
        <v>24</v>
      </c>
      <c r="C123" s="106" t="s">
        <v>326</v>
      </c>
      <c r="D123" s="57">
        <f t="shared" si="69"/>
        <v>31604</v>
      </c>
      <c r="E123" s="362">
        <v>45509.760000000002</v>
      </c>
      <c r="F123" s="186"/>
      <c r="G123" s="29">
        <f t="shared" si="39"/>
        <v>72815.616000000009</v>
      </c>
      <c r="I123" s="141" t="str">
        <f>$A$194</f>
        <v>CRU.FTGR-1</v>
      </c>
      <c r="J123" s="57" t="str">
        <f>$B$194</f>
        <v>Фасады и топ греденции</v>
      </c>
      <c r="K123" s="57" t="str">
        <f>$C$194</f>
        <v>1250*460*532</v>
      </c>
      <c r="L123" s="57">
        <v>1</v>
      </c>
      <c r="M123" s="142">
        <f>$D$194</f>
        <v>8017</v>
      </c>
      <c r="N123" s="29"/>
      <c r="O123" s="141" t="str">
        <f>$A$198</f>
        <v>CRU.KGR-1 1/2</v>
      </c>
      <c r="P123" s="57" t="str">
        <f>$B$198</f>
        <v>Каркас греденции</v>
      </c>
      <c r="Q123" s="57" t="str">
        <f>$C$198</f>
        <v>1250*460*532</v>
      </c>
      <c r="R123" s="57">
        <v>1</v>
      </c>
      <c r="S123" s="142">
        <f>$D$198</f>
        <v>16399</v>
      </c>
      <c r="T123" s="29"/>
      <c r="U123" s="141" t="str">
        <f>$A$199</f>
        <v>CRU.KGR-1 2/2</v>
      </c>
      <c r="V123" s="57" t="str">
        <f>$B$199</f>
        <v>Каркас греденции</v>
      </c>
      <c r="W123" s="57" t="str">
        <f>$C$199</f>
        <v>1250*460*532</v>
      </c>
      <c r="X123" s="57">
        <v>1</v>
      </c>
      <c r="Y123" s="142">
        <f>$D$199</f>
        <v>7188</v>
      </c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08"/>
      <c r="CH123" s="208"/>
      <c r="CI123" s="208"/>
      <c r="CJ123" s="208"/>
      <c r="CK123" s="208"/>
      <c r="CL123" s="208"/>
    </row>
    <row r="124" spans="1:90" s="207" customFormat="1" ht="15" customHeight="1" thickBot="1" x14ac:dyDescent="0.3">
      <c r="A124" s="23" t="s">
        <v>242</v>
      </c>
      <c r="B124" s="24" t="s">
        <v>25</v>
      </c>
      <c r="C124" s="147" t="s">
        <v>326</v>
      </c>
      <c r="D124" s="59">
        <f t="shared" si="69"/>
        <v>32871</v>
      </c>
      <c r="E124" s="367">
        <v>47334.240000000005</v>
      </c>
      <c r="F124" s="186"/>
      <c r="G124" s="29">
        <f t="shared" si="39"/>
        <v>75734.784000000014</v>
      </c>
      <c r="I124" s="139" t="str">
        <f>$A$195</f>
        <v>CRU.FTGR-2</v>
      </c>
      <c r="J124" s="59" t="str">
        <f>$B$195</f>
        <v>Фасады и топ греденции</v>
      </c>
      <c r="K124" s="59" t="str">
        <f>$C$195</f>
        <v>1250*460*532</v>
      </c>
      <c r="L124" s="59">
        <v>1</v>
      </c>
      <c r="M124" s="140">
        <f>$D$195</f>
        <v>9290</v>
      </c>
      <c r="N124" s="29"/>
      <c r="O124" s="139" t="str">
        <f>$A$200</f>
        <v>CRU.KGR-2 1/2</v>
      </c>
      <c r="P124" s="59" t="str">
        <f>$B$200</f>
        <v>Каркас греденции</v>
      </c>
      <c r="Q124" s="59" t="str">
        <f>$C$200</f>
        <v>1250*460*532</v>
      </c>
      <c r="R124" s="59">
        <v>1</v>
      </c>
      <c r="S124" s="140">
        <f>$D$200</f>
        <v>16420</v>
      </c>
      <c r="T124" s="29"/>
      <c r="U124" s="139" t="str">
        <f>$A$201</f>
        <v>CRU.KGR-2 2/2</v>
      </c>
      <c r="V124" s="59" t="str">
        <f>$B$201</f>
        <v>Каркас греденции</v>
      </c>
      <c r="W124" s="59" t="str">
        <f>$C$201</f>
        <v>1250*460*532</v>
      </c>
      <c r="X124" s="59">
        <v>1</v>
      </c>
      <c r="Y124" s="140">
        <f>$D$201</f>
        <v>7161</v>
      </c>
      <c r="Z124" s="29"/>
      <c r="AA124" s="153"/>
      <c r="AB124" s="68"/>
      <c r="AC124" s="68"/>
      <c r="AD124" s="68"/>
      <c r="AE124" s="154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08"/>
      <c r="CH124" s="208"/>
      <c r="CI124" s="208"/>
      <c r="CJ124" s="208"/>
      <c r="CK124" s="208"/>
      <c r="CL124" s="208"/>
    </row>
    <row r="125" spans="1:90" ht="15.75" thickBot="1" x14ac:dyDescent="0.3">
      <c r="E125" s="373"/>
      <c r="F125" s="186"/>
      <c r="G125" s="29">
        <f t="shared" si="39"/>
        <v>0</v>
      </c>
      <c r="I125" s="32"/>
      <c r="J125" s="32"/>
      <c r="K125" s="32"/>
      <c r="L125" s="32"/>
      <c r="M125" s="32"/>
      <c r="N125" s="29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</row>
    <row r="126" spans="1:90" s="207" customFormat="1" ht="15" customHeight="1" thickBot="1" x14ac:dyDescent="0.3">
      <c r="A126" s="219" t="s">
        <v>223</v>
      </c>
      <c r="B126" s="220"/>
      <c r="C126" s="221"/>
      <c r="D126" s="222"/>
      <c r="E126" s="374"/>
      <c r="F126" s="186"/>
      <c r="G126" s="29">
        <f t="shared" si="39"/>
        <v>0</v>
      </c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08"/>
      <c r="CB126" s="208"/>
      <c r="CC126" s="208"/>
      <c r="CD126" s="208"/>
      <c r="CE126" s="208"/>
      <c r="CF126" s="208"/>
    </row>
    <row r="127" spans="1:90" s="207" customFormat="1" ht="15" customHeight="1" x14ac:dyDescent="0.25">
      <c r="A127" s="71" t="str">
        <f>A225</f>
        <v>CRU.FDK-101</v>
      </c>
      <c r="B127" s="75" t="s">
        <v>516</v>
      </c>
      <c r="C127" s="73" t="str">
        <f>C225</f>
        <v>444*18*1989</v>
      </c>
      <c r="D127" s="74">
        <v>6410</v>
      </c>
      <c r="E127" s="371">
        <v>9230.4</v>
      </c>
      <c r="F127" s="186"/>
      <c r="G127" s="29">
        <f t="shared" si="39"/>
        <v>14768.64</v>
      </c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08"/>
      <c r="CB127" s="208"/>
      <c r="CC127" s="208"/>
      <c r="CD127" s="208"/>
      <c r="CE127" s="208"/>
      <c r="CF127" s="208"/>
    </row>
    <row r="128" spans="1:90" s="207" customFormat="1" ht="15" customHeight="1" x14ac:dyDescent="0.25">
      <c r="A128" s="21" t="str">
        <f t="shared" ref="A128:A133" si="70">A226</f>
        <v>CRU.FDK-201 (L)</v>
      </c>
      <c r="B128" s="22" t="s">
        <v>517</v>
      </c>
      <c r="C128" s="106" t="str">
        <f t="shared" ref="C128:C133" si="71">C226</f>
        <v>444*18*1191</v>
      </c>
      <c r="D128" s="57">
        <v>4035</v>
      </c>
      <c r="E128" s="362">
        <v>5810.4</v>
      </c>
      <c r="F128" s="186"/>
      <c r="G128" s="29">
        <f t="shared" si="39"/>
        <v>9296.64</v>
      </c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08"/>
      <c r="CB128" s="208"/>
      <c r="CC128" s="208"/>
      <c r="CD128" s="208"/>
      <c r="CE128" s="208"/>
      <c r="CF128" s="208"/>
    </row>
    <row r="129" spans="1:84" s="207" customFormat="1" ht="15" customHeight="1" x14ac:dyDescent="0.25">
      <c r="A129" s="21" t="str">
        <f t="shared" si="70"/>
        <v>CRU.FDK-201 (R)</v>
      </c>
      <c r="B129" s="22" t="s">
        <v>518</v>
      </c>
      <c r="C129" s="106" t="str">
        <f t="shared" si="71"/>
        <v>444*18*1191</v>
      </c>
      <c r="D129" s="57">
        <v>4035</v>
      </c>
      <c r="E129" s="362">
        <v>5810.4</v>
      </c>
      <c r="F129" s="186"/>
      <c r="G129" s="29">
        <f t="shared" si="39"/>
        <v>9296.64</v>
      </c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08"/>
      <c r="CB129" s="208"/>
      <c r="CC129" s="208"/>
      <c r="CD129" s="208"/>
      <c r="CE129" s="208"/>
      <c r="CF129" s="208"/>
    </row>
    <row r="130" spans="1:84" s="207" customFormat="1" ht="15" customHeight="1" x14ac:dyDescent="0.25">
      <c r="A130" s="21" t="str">
        <f t="shared" si="70"/>
        <v>CRU.FDK-301 (L)</v>
      </c>
      <c r="B130" s="22" t="s">
        <v>519</v>
      </c>
      <c r="C130" s="106" t="str">
        <f t="shared" si="71"/>
        <v>444*18*796</v>
      </c>
      <c r="D130" s="57">
        <v>3043</v>
      </c>
      <c r="E130" s="362">
        <v>4381.92</v>
      </c>
      <c r="F130" s="186"/>
      <c r="G130" s="29">
        <f t="shared" si="39"/>
        <v>7011.0720000000001</v>
      </c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08"/>
      <c r="CB130" s="208"/>
      <c r="CC130" s="208"/>
      <c r="CD130" s="208"/>
      <c r="CE130" s="208"/>
      <c r="CF130" s="208"/>
    </row>
    <row r="131" spans="1:84" s="207" customFormat="1" ht="15" customHeight="1" x14ac:dyDescent="0.25">
      <c r="A131" s="21" t="str">
        <f t="shared" si="70"/>
        <v>CRU.FDK-301 (R)</v>
      </c>
      <c r="B131" s="22" t="s">
        <v>520</v>
      </c>
      <c r="C131" s="106" t="str">
        <f t="shared" si="71"/>
        <v>444*18*796</v>
      </c>
      <c r="D131" s="57">
        <v>3043</v>
      </c>
      <c r="E131" s="362">
        <v>4381.92</v>
      </c>
      <c r="F131" s="186"/>
      <c r="G131" s="29">
        <f t="shared" si="39"/>
        <v>7011.0720000000001</v>
      </c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08"/>
      <c r="CB131" s="208"/>
      <c r="CC131" s="208"/>
      <c r="CD131" s="208"/>
      <c r="CE131" s="208"/>
      <c r="CF131" s="208"/>
    </row>
    <row r="132" spans="1:84" s="207" customFormat="1" ht="15" customHeight="1" x14ac:dyDescent="0.25">
      <c r="A132" s="21" t="str">
        <f t="shared" si="70"/>
        <v>CRU.FDK-401</v>
      </c>
      <c r="B132" s="22" t="s">
        <v>436</v>
      </c>
      <c r="C132" s="106" t="str">
        <f t="shared" si="71"/>
        <v>594*18*1989</v>
      </c>
      <c r="D132" s="57">
        <v>7951</v>
      </c>
      <c r="E132" s="362">
        <v>11449.44</v>
      </c>
      <c r="F132" s="186"/>
      <c r="G132" s="29">
        <f t="shared" si="39"/>
        <v>18319.103999999999</v>
      </c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08"/>
      <c r="CB132" s="208"/>
      <c r="CC132" s="208"/>
      <c r="CD132" s="208"/>
      <c r="CE132" s="208"/>
      <c r="CF132" s="208"/>
    </row>
    <row r="133" spans="1:84" s="207" customFormat="1" ht="15" customHeight="1" thickBot="1" x14ac:dyDescent="0.3">
      <c r="A133" s="23" t="str">
        <f t="shared" si="70"/>
        <v>CRU.FDK-501</v>
      </c>
      <c r="B133" s="24" t="s">
        <v>431</v>
      </c>
      <c r="C133" s="147" t="str">
        <f t="shared" si="71"/>
        <v>294*18*1989</v>
      </c>
      <c r="D133" s="59">
        <v>4878</v>
      </c>
      <c r="E133" s="367">
        <v>7024.32</v>
      </c>
      <c r="F133" s="186"/>
      <c r="G133" s="29">
        <f t="shared" si="39"/>
        <v>11238.912</v>
      </c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08"/>
      <c r="CB133" s="208"/>
      <c r="CC133" s="208"/>
      <c r="CD133" s="208"/>
      <c r="CE133" s="208"/>
      <c r="CF133" s="208"/>
    </row>
    <row r="134" spans="1:84" ht="15.75" thickBot="1" x14ac:dyDescent="0.3">
      <c r="E134" s="373"/>
      <c r="F134" s="186"/>
      <c r="G134" s="29">
        <f t="shared" si="39"/>
        <v>0</v>
      </c>
      <c r="I134" s="32"/>
      <c r="J134" s="32"/>
      <c r="K134" s="32"/>
      <c r="L134" s="32"/>
      <c r="M134" s="32"/>
      <c r="N134" s="29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</row>
    <row r="135" spans="1:84" s="207" customFormat="1" ht="15" customHeight="1" thickBot="1" x14ac:dyDescent="0.3">
      <c r="A135" s="219" t="s">
        <v>253</v>
      </c>
      <c r="B135" s="220"/>
      <c r="C135" s="221"/>
      <c r="D135" s="222"/>
      <c r="E135" s="374"/>
      <c r="F135" s="186"/>
      <c r="G135" s="29">
        <f t="shared" si="39"/>
        <v>0</v>
      </c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08"/>
      <c r="CB135" s="208"/>
      <c r="CC135" s="208"/>
      <c r="CD135" s="208"/>
      <c r="CE135" s="208"/>
      <c r="CF135" s="208"/>
    </row>
    <row r="136" spans="1:84" s="207" customFormat="1" ht="15" customHeight="1" x14ac:dyDescent="0.25">
      <c r="A136" s="71" t="s">
        <v>250</v>
      </c>
      <c r="B136" s="75" t="s">
        <v>30</v>
      </c>
      <c r="C136" s="73" t="s">
        <v>334</v>
      </c>
      <c r="D136" s="74">
        <v>24271</v>
      </c>
      <c r="E136" s="371">
        <v>34950.240000000005</v>
      </c>
      <c r="F136" s="186"/>
      <c r="G136" s="29">
        <f t="shared" si="39"/>
        <v>55920.384000000005</v>
      </c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08"/>
      <c r="CB136" s="208"/>
      <c r="CC136" s="208"/>
      <c r="CD136" s="208"/>
      <c r="CE136" s="208"/>
      <c r="CF136" s="208"/>
    </row>
    <row r="137" spans="1:84" s="207" customFormat="1" ht="15" customHeight="1" x14ac:dyDescent="0.25">
      <c r="A137" s="21" t="s">
        <v>251</v>
      </c>
      <c r="B137" s="22" t="s">
        <v>31</v>
      </c>
      <c r="C137" s="106" t="s">
        <v>335</v>
      </c>
      <c r="D137" s="57">
        <v>16853</v>
      </c>
      <c r="E137" s="362">
        <v>24268.32</v>
      </c>
      <c r="F137" s="186"/>
      <c r="G137" s="29">
        <f t="shared" ref="G137:G158" si="72">E137+E137*60%</f>
        <v>38829.311999999998</v>
      </c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08"/>
      <c r="CB137" s="208"/>
      <c r="CC137" s="208"/>
      <c r="CD137" s="208"/>
      <c r="CE137" s="208"/>
      <c r="CF137" s="208"/>
    </row>
    <row r="138" spans="1:84" s="207" customFormat="1" ht="15" customHeight="1" x14ac:dyDescent="0.25">
      <c r="A138" s="21" t="s">
        <v>132</v>
      </c>
      <c r="B138" s="22" t="s">
        <v>112</v>
      </c>
      <c r="C138" s="106" t="s">
        <v>336</v>
      </c>
      <c r="D138" s="57">
        <v>12922</v>
      </c>
      <c r="E138" s="362">
        <v>18607.68</v>
      </c>
      <c r="F138" s="186"/>
      <c r="G138" s="29">
        <f t="shared" si="72"/>
        <v>29772.288</v>
      </c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08"/>
      <c r="CB138" s="208"/>
      <c r="CC138" s="208"/>
      <c r="CD138" s="208"/>
      <c r="CE138" s="208"/>
      <c r="CF138" s="208"/>
    </row>
    <row r="139" spans="1:84" s="207" customFormat="1" ht="15" customHeight="1" x14ac:dyDescent="0.25">
      <c r="A139" s="21" t="s">
        <v>262</v>
      </c>
      <c r="B139" s="22" t="s">
        <v>255</v>
      </c>
      <c r="C139" s="106" t="s">
        <v>337</v>
      </c>
      <c r="D139" s="57">
        <v>18755</v>
      </c>
      <c r="E139" s="362">
        <v>27007.199999999997</v>
      </c>
      <c r="F139" s="186"/>
      <c r="G139" s="29">
        <f t="shared" si="72"/>
        <v>43211.519999999997</v>
      </c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08"/>
      <c r="CB139" s="208"/>
      <c r="CC139" s="208"/>
      <c r="CD139" s="208"/>
      <c r="CE139" s="208"/>
      <c r="CF139" s="208"/>
    </row>
    <row r="140" spans="1:84" s="207" customFormat="1" ht="15" customHeight="1" x14ac:dyDescent="0.25">
      <c r="A140" s="21" t="s">
        <v>252</v>
      </c>
      <c r="B140" s="22" t="s">
        <v>27</v>
      </c>
      <c r="C140" s="106" t="s">
        <v>338</v>
      </c>
      <c r="D140" s="57">
        <v>18062</v>
      </c>
      <c r="E140" s="362">
        <v>26009.279999999999</v>
      </c>
      <c r="F140" s="186"/>
      <c r="G140" s="29">
        <f t="shared" si="72"/>
        <v>41614.847999999998</v>
      </c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08"/>
      <c r="CB140" s="208"/>
      <c r="CC140" s="208"/>
      <c r="CD140" s="208"/>
      <c r="CE140" s="208"/>
      <c r="CF140" s="208"/>
    </row>
    <row r="141" spans="1:84" s="207" customFormat="1" ht="15" customHeight="1" x14ac:dyDescent="0.25">
      <c r="A141" s="21" t="s">
        <v>143</v>
      </c>
      <c r="B141" s="22" t="s">
        <v>28</v>
      </c>
      <c r="C141" s="106" t="s">
        <v>339</v>
      </c>
      <c r="D141" s="57">
        <v>9678</v>
      </c>
      <c r="E141" s="362">
        <v>13936.32</v>
      </c>
      <c r="F141" s="186"/>
      <c r="G141" s="29">
        <f t="shared" si="72"/>
        <v>22298.112000000001</v>
      </c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08"/>
      <c r="CB141" s="208"/>
      <c r="CC141" s="208"/>
      <c r="CD141" s="208"/>
      <c r="CE141" s="208"/>
      <c r="CF141" s="208"/>
    </row>
    <row r="142" spans="1:84" s="207" customFormat="1" ht="15" customHeight="1" thickBot="1" x14ac:dyDescent="0.3">
      <c r="A142" s="23" t="s">
        <v>144</v>
      </c>
      <c r="B142" s="24" t="s">
        <v>29</v>
      </c>
      <c r="C142" s="147" t="s">
        <v>340</v>
      </c>
      <c r="D142" s="59">
        <v>8627</v>
      </c>
      <c r="E142" s="367">
        <v>12422.880000000001</v>
      </c>
      <c r="F142" s="186"/>
      <c r="G142" s="29">
        <f t="shared" si="72"/>
        <v>19876.608</v>
      </c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08"/>
      <c r="CB142" s="208"/>
      <c r="CC142" s="208"/>
      <c r="CD142" s="208"/>
      <c r="CE142" s="208"/>
      <c r="CF142" s="208"/>
    </row>
    <row r="143" spans="1:84" ht="15.75" thickBot="1" x14ac:dyDescent="0.3">
      <c r="E143" s="373"/>
      <c r="F143" s="186"/>
      <c r="G143" s="29">
        <f t="shared" si="72"/>
        <v>0</v>
      </c>
      <c r="I143" s="32"/>
      <c r="J143" s="32"/>
      <c r="K143" s="32"/>
      <c r="L143" s="32"/>
      <c r="M143" s="32"/>
      <c r="N143" s="29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</row>
    <row r="144" spans="1:84" s="207" customFormat="1" ht="15" customHeight="1" thickBot="1" x14ac:dyDescent="0.3">
      <c r="A144" s="219" t="s">
        <v>254</v>
      </c>
      <c r="B144" s="220"/>
      <c r="C144" s="221"/>
      <c r="D144" s="222"/>
      <c r="E144" s="374"/>
      <c r="F144" s="186"/>
      <c r="G144" s="29">
        <f t="shared" si="72"/>
        <v>0</v>
      </c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08"/>
      <c r="CB144" s="208"/>
      <c r="CC144" s="208"/>
      <c r="CD144" s="208"/>
      <c r="CE144" s="208"/>
      <c r="CF144" s="208"/>
    </row>
    <row r="145" spans="1:84" s="207" customFormat="1" ht="15" customHeight="1" x14ac:dyDescent="0.25">
      <c r="A145" s="71" t="s">
        <v>378</v>
      </c>
      <c r="B145" s="75" t="s">
        <v>521</v>
      </c>
      <c r="C145" s="73" t="s">
        <v>129</v>
      </c>
      <c r="D145" s="74">
        <f>L145*M145+R145*S145</f>
        <v>8698</v>
      </c>
      <c r="E145" s="371">
        <v>12525.119999999999</v>
      </c>
      <c r="F145" s="186"/>
      <c r="G145" s="29">
        <f t="shared" si="72"/>
        <v>20040.191999999999</v>
      </c>
      <c r="I145" s="137" t="str">
        <f>$A$255</f>
        <v>CR.SR-101 black</v>
      </c>
      <c r="J145" s="58" t="str">
        <f>$B$255</f>
        <v>Фасад высокий стекло в раме лакобель черный</v>
      </c>
      <c r="K145" s="58" t="str">
        <f>$C$255</f>
        <v>444*18*1989</v>
      </c>
      <c r="L145" s="58">
        <v>1</v>
      </c>
      <c r="M145" s="138">
        <f>$D$255</f>
        <v>8316</v>
      </c>
      <c r="N145" s="29"/>
      <c r="O145" s="137" t="str">
        <f t="shared" ref="O145:O158" si="73">$A$253</f>
        <v>CR.RS-1</v>
      </c>
      <c r="P145" s="58" t="str">
        <f t="shared" ref="P145:P158" si="74">$B$253</f>
        <v>Ручка для фасада стекло толщиной 4мм</v>
      </c>
      <c r="Q145" s="58">
        <f t="shared" ref="Q145:Q158" si="75">$C$253</f>
        <v>0</v>
      </c>
      <c r="R145" s="58">
        <v>1</v>
      </c>
      <c r="S145" s="138">
        <f t="shared" ref="S145:S158" si="76">$D$253</f>
        <v>382</v>
      </c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08"/>
      <c r="CB145" s="208"/>
      <c r="CC145" s="208"/>
      <c r="CD145" s="208"/>
      <c r="CE145" s="208"/>
      <c r="CF145" s="208"/>
    </row>
    <row r="146" spans="1:84" s="207" customFormat="1" ht="15" customHeight="1" x14ac:dyDescent="0.25">
      <c r="A146" s="21" t="s">
        <v>411</v>
      </c>
      <c r="B146" s="22" t="s">
        <v>521</v>
      </c>
      <c r="C146" s="106" t="s">
        <v>129</v>
      </c>
      <c r="D146" s="57">
        <f t="shared" ref="D146:D158" si="77">L146*M146+R146*S146</f>
        <v>8698</v>
      </c>
      <c r="E146" s="362">
        <v>12525.119999999999</v>
      </c>
      <c r="F146" s="186"/>
      <c r="G146" s="29">
        <f t="shared" si="72"/>
        <v>20040.191999999999</v>
      </c>
      <c r="I146" s="141" t="str">
        <f>$A$256</f>
        <v>CR.SR-101 white</v>
      </c>
      <c r="J146" s="57" t="str">
        <f>$B$256</f>
        <v>Фасад высокий стекло в раме лакобель белый</v>
      </c>
      <c r="K146" s="57" t="str">
        <f>$C$256</f>
        <v>444*18*1989</v>
      </c>
      <c r="L146" s="57">
        <v>1</v>
      </c>
      <c r="M146" s="142">
        <f>$D$256</f>
        <v>8316</v>
      </c>
      <c r="N146" s="29"/>
      <c r="O146" s="141" t="str">
        <f t="shared" si="73"/>
        <v>CR.RS-1</v>
      </c>
      <c r="P146" s="57" t="str">
        <f t="shared" si="74"/>
        <v>Ручка для фасада стекло толщиной 4мм</v>
      </c>
      <c r="Q146" s="57">
        <f t="shared" si="75"/>
        <v>0</v>
      </c>
      <c r="R146" s="57">
        <v>1</v>
      </c>
      <c r="S146" s="142">
        <f t="shared" si="76"/>
        <v>382</v>
      </c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08"/>
      <c r="CB146" s="208"/>
      <c r="CC146" s="208"/>
      <c r="CD146" s="208"/>
      <c r="CE146" s="208"/>
      <c r="CF146" s="208"/>
    </row>
    <row r="147" spans="1:84" s="207" customFormat="1" ht="15" customHeight="1" x14ac:dyDescent="0.25">
      <c r="A147" s="21" t="s">
        <v>379</v>
      </c>
      <c r="B147" s="22" t="s">
        <v>522</v>
      </c>
      <c r="C147" s="106" t="s">
        <v>160</v>
      </c>
      <c r="D147" s="57">
        <f t="shared" si="77"/>
        <v>6808</v>
      </c>
      <c r="E147" s="362">
        <v>9803.52</v>
      </c>
      <c r="F147" s="186"/>
      <c r="G147" s="29">
        <f t="shared" si="72"/>
        <v>15685.632000000001</v>
      </c>
      <c r="I147" s="141" t="str">
        <f>$A$257</f>
        <v>CR.SR-201 (L) black</v>
      </c>
      <c r="J147" s="57" t="str">
        <f>$B$257</f>
        <v>Фасад средний стекло в раме лакобель черный левый</v>
      </c>
      <c r="K147" s="57" t="str">
        <f>$C$257</f>
        <v>444*18*1191</v>
      </c>
      <c r="L147" s="57">
        <v>1</v>
      </c>
      <c r="M147" s="142">
        <f>$D$257</f>
        <v>6426</v>
      </c>
      <c r="N147" s="29"/>
      <c r="O147" s="141" t="str">
        <f t="shared" si="73"/>
        <v>CR.RS-1</v>
      </c>
      <c r="P147" s="57" t="str">
        <f t="shared" si="74"/>
        <v>Ручка для фасада стекло толщиной 4мм</v>
      </c>
      <c r="Q147" s="57">
        <f t="shared" si="75"/>
        <v>0</v>
      </c>
      <c r="R147" s="57">
        <v>1</v>
      </c>
      <c r="S147" s="142">
        <f t="shared" si="76"/>
        <v>382</v>
      </c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08"/>
      <c r="CB147" s="208"/>
      <c r="CC147" s="208"/>
      <c r="CD147" s="208"/>
      <c r="CE147" s="208"/>
      <c r="CF147" s="208"/>
    </row>
    <row r="148" spans="1:84" s="207" customFormat="1" ht="15" customHeight="1" x14ac:dyDescent="0.25">
      <c r="A148" s="21" t="s">
        <v>380</v>
      </c>
      <c r="B148" s="22" t="s">
        <v>523</v>
      </c>
      <c r="C148" s="106" t="s">
        <v>160</v>
      </c>
      <c r="D148" s="57">
        <f t="shared" si="77"/>
        <v>6808</v>
      </c>
      <c r="E148" s="362">
        <v>9803.52</v>
      </c>
      <c r="F148" s="186"/>
      <c r="G148" s="29">
        <f t="shared" si="72"/>
        <v>15685.632000000001</v>
      </c>
      <c r="I148" s="141" t="str">
        <f>$A$258</f>
        <v>CR.SR-201 (R) black</v>
      </c>
      <c r="J148" s="57" t="str">
        <f>$B$258</f>
        <v>Фасад средний стекло в раме лакобель черный правый</v>
      </c>
      <c r="K148" s="57" t="str">
        <f>$C$258</f>
        <v>444*18*1191</v>
      </c>
      <c r="L148" s="57">
        <v>1</v>
      </c>
      <c r="M148" s="142">
        <f>$D$258</f>
        <v>6426</v>
      </c>
      <c r="N148" s="29"/>
      <c r="O148" s="141" t="str">
        <f t="shared" si="73"/>
        <v>CR.RS-1</v>
      </c>
      <c r="P148" s="57" t="str">
        <f t="shared" si="74"/>
        <v>Ручка для фасада стекло толщиной 4мм</v>
      </c>
      <c r="Q148" s="57">
        <f t="shared" si="75"/>
        <v>0</v>
      </c>
      <c r="R148" s="57">
        <v>1</v>
      </c>
      <c r="S148" s="142">
        <f t="shared" si="76"/>
        <v>382</v>
      </c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08"/>
      <c r="CB148" s="208"/>
      <c r="CC148" s="208"/>
      <c r="CD148" s="208"/>
      <c r="CE148" s="208"/>
      <c r="CF148" s="208"/>
    </row>
    <row r="149" spans="1:84" s="207" customFormat="1" ht="15" customHeight="1" x14ac:dyDescent="0.25">
      <c r="A149" s="21" t="s">
        <v>412</v>
      </c>
      <c r="B149" s="22" t="s">
        <v>522</v>
      </c>
      <c r="C149" s="106" t="s">
        <v>160</v>
      </c>
      <c r="D149" s="57">
        <f t="shared" si="77"/>
        <v>6808</v>
      </c>
      <c r="E149" s="362">
        <v>9803.52</v>
      </c>
      <c r="F149" s="186"/>
      <c r="G149" s="29">
        <f t="shared" si="72"/>
        <v>15685.632000000001</v>
      </c>
      <c r="I149" s="141" t="str">
        <f>$A$259</f>
        <v>CR.SR-201 (L) white</v>
      </c>
      <c r="J149" s="57" t="str">
        <f>$B$259</f>
        <v>Фасад средний стекло в раме лакобель белый левый</v>
      </c>
      <c r="K149" s="57" t="str">
        <f>$C$259</f>
        <v>444*18*1191</v>
      </c>
      <c r="L149" s="57">
        <v>1</v>
      </c>
      <c r="M149" s="142">
        <f>$D$259</f>
        <v>6426</v>
      </c>
      <c r="N149" s="29"/>
      <c r="O149" s="141" t="str">
        <f t="shared" si="73"/>
        <v>CR.RS-1</v>
      </c>
      <c r="P149" s="57" t="str">
        <f t="shared" si="74"/>
        <v>Ручка для фасада стекло толщиной 4мм</v>
      </c>
      <c r="Q149" s="57">
        <f t="shared" si="75"/>
        <v>0</v>
      </c>
      <c r="R149" s="57">
        <v>1</v>
      </c>
      <c r="S149" s="142">
        <f t="shared" si="76"/>
        <v>382</v>
      </c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08"/>
      <c r="CB149" s="208"/>
      <c r="CC149" s="208"/>
      <c r="CD149" s="208"/>
      <c r="CE149" s="208"/>
      <c r="CF149" s="208"/>
    </row>
    <row r="150" spans="1:84" s="207" customFormat="1" ht="15" customHeight="1" x14ac:dyDescent="0.25">
      <c r="A150" s="21" t="s">
        <v>413</v>
      </c>
      <c r="B150" s="22" t="s">
        <v>523</v>
      </c>
      <c r="C150" s="106" t="s">
        <v>160</v>
      </c>
      <c r="D150" s="57">
        <f t="shared" si="77"/>
        <v>6808</v>
      </c>
      <c r="E150" s="362">
        <v>9803.52</v>
      </c>
      <c r="F150" s="186"/>
      <c r="G150" s="29">
        <f t="shared" si="72"/>
        <v>15685.632000000001</v>
      </c>
      <c r="I150" s="141" t="str">
        <f>$A$260</f>
        <v>CR.SR-201 (R) white</v>
      </c>
      <c r="J150" s="57" t="str">
        <f>$B$260</f>
        <v>Фасад средний стекло в раме лакобель белый правый</v>
      </c>
      <c r="K150" s="57" t="str">
        <f>$C$260</f>
        <v>444*18*1191</v>
      </c>
      <c r="L150" s="57">
        <v>1</v>
      </c>
      <c r="M150" s="142">
        <f>$D$260</f>
        <v>6426</v>
      </c>
      <c r="N150" s="29"/>
      <c r="O150" s="141" t="str">
        <f t="shared" si="73"/>
        <v>CR.RS-1</v>
      </c>
      <c r="P150" s="57" t="str">
        <f t="shared" si="74"/>
        <v>Ручка для фасада стекло толщиной 4мм</v>
      </c>
      <c r="Q150" s="57">
        <f t="shared" si="75"/>
        <v>0</v>
      </c>
      <c r="R150" s="57">
        <v>1</v>
      </c>
      <c r="S150" s="142">
        <f t="shared" si="76"/>
        <v>382</v>
      </c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08"/>
      <c r="CB150" s="208"/>
      <c r="CC150" s="208"/>
      <c r="CD150" s="208"/>
      <c r="CE150" s="208"/>
      <c r="CF150" s="208"/>
    </row>
    <row r="151" spans="1:84" s="207" customFormat="1" ht="15" customHeight="1" x14ac:dyDescent="0.25">
      <c r="A151" s="21" t="s">
        <v>381</v>
      </c>
      <c r="B151" s="22" t="s">
        <v>524</v>
      </c>
      <c r="C151" s="106" t="s">
        <v>130</v>
      </c>
      <c r="D151" s="57">
        <f t="shared" si="77"/>
        <v>5769</v>
      </c>
      <c r="E151" s="362">
        <v>8307.36</v>
      </c>
      <c r="F151" s="186"/>
      <c r="G151" s="29">
        <f t="shared" si="72"/>
        <v>13291.776000000002</v>
      </c>
      <c r="I151" s="141" t="str">
        <f>$A$261</f>
        <v>CR.SR-301 (L) black</v>
      </c>
      <c r="J151" s="57" t="str">
        <f>$B$261</f>
        <v>Фасад низкий стекло в раме лакобель черный левый</v>
      </c>
      <c r="K151" s="57" t="str">
        <f>$C$261</f>
        <v>444*18*796</v>
      </c>
      <c r="L151" s="57">
        <v>1</v>
      </c>
      <c r="M151" s="142">
        <f>$D$261</f>
        <v>5387</v>
      </c>
      <c r="N151" s="29"/>
      <c r="O151" s="141" t="str">
        <f t="shared" si="73"/>
        <v>CR.RS-1</v>
      </c>
      <c r="P151" s="57" t="str">
        <f t="shared" si="74"/>
        <v>Ручка для фасада стекло толщиной 4мм</v>
      </c>
      <c r="Q151" s="57">
        <f t="shared" si="75"/>
        <v>0</v>
      </c>
      <c r="R151" s="57">
        <v>1</v>
      </c>
      <c r="S151" s="142">
        <f t="shared" si="76"/>
        <v>382</v>
      </c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08"/>
      <c r="CB151" s="208"/>
      <c r="CC151" s="208"/>
      <c r="CD151" s="208"/>
      <c r="CE151" s="208"/>
      <c r="CF151" s="208"/>
    </row>
    <row r="152" spans="1:84" s="207" customFormat="1" ht="15" customHeight="1" x14ac:dyDescent="0.25">
      <c r="A152" s="21" t="s">
        <v>382</v>
      </c>
      <c r="B152" s="133" t="s">
        <v>525</v>
      </c>
      <c r="C152" s="106" t="s">
        <v>130</v>
      </c>
      <c r="D152" s="134">
        <f t="shared" si="77"/>
        <v>5769</v>
      </c>
      <c r="E152" s="375">
        <v>8307.36</v>
      </c>
      <c r="F152" s="186"/>
      <c r="G152" s="29">
        <f t="shared" si="72"/>
        <v>13291.776000000002</v>
      </c>
      <c r="I152" s="141" t="str">
        <f>$A$262</f>
        <v>CR.SR-301 (R) black</v>
      </c>
      <c r="J152" s="57" t="str">
        <f>$B$262</f>
        <v>Фасад низкий стекло в раме лакобель черный правый</v>
      </c>
      <c r="K152" s="57" t="str">
        <f>$C$262</f>
        <v>444*18*796</v>
      </c>
      <c r="L152" s="57">
        <v>1</v>
      </c>
      <c r="M152" s="142">
        <f>$D$262</f>
        <v>5387</v>
      </c>
      <c r="N152" s="29"/>
      <c r="O152" s="141" t="str">
        <f t="shared" si="73"/>
        <v>CR.RS-1</v>
      </c>
      <c r="P152" s="57" t="str">
        <f t="shared" si="74"/>
        <v>Ручка для фасада стекло толщиной 4мм</v>
      </c>
      <c r="Q152" s="57">
        <f t="shared" si="75"/>
        <v>0</v>
      </c>
      <c r="R152" s="57">
        <v>1</v>
      </c>
      <c r="S152" s="142">
        <f t="shared" si="76"/>
        <v>382</v>
      </c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08"/>
      <c r="CB152" s="208"/>
      <c r="CC152" s="208"/>
      <c r="CD152" s="208"/>
      <c r="CE152" s="208"/>
      <c r="CF152" s="208"/>
    </row>
    <row r="153" spans="1:84" s="207" customFormat="1" ht="15" customHeight="1" x14ac:dyDescent="0.25">
      <c r="A153" s="21" t="s">
        <v>414</v>
      </c>
      <c r="B153" s="22" t="s">
        <v>524</v>
      </c>
      <c r="C153" s="106" t="s">
        <v>130</v>
      </c>
      <c r="D153" s="57">
        <f t="shared" si="77"/>
        <v>5769</v>
      </c>
      <c r="E153" s="362">
        <v>8307.36</v>
      </c>
      <c r="F153" s="186"/>
      <c r="G153" s="29">
        <f t="shared" si="72"/>
        <v>13291.776000000002</v>
      </c>
      <c r="I153" s="141" t="str">
        <f>$A$263</f>
        <v>CR.SR-301 (L) white</v>
      </c>
      <c r="J153" s="57" t="str">
        <f>$B$263</f>
        <v>Фасад низкий стекло в раме лакобель белый левый</v>
      </c>
      <c r="K153" s="57" t="str">
        <f>$C$263</f>
        <v>444*18*796</v>
      </c>
      <c r="L153" s="57">
        <v>1</v>
      </c>
      <c r="M153" s="142">
        <f>$D$263</f>
        <v>5387</v>
      </c>
      <c r="N153" s="29"/>
      <c r="O153" s="141" t="str">
        <f t="shared" si="73"/>
        <v>CR.RS-1</v>
      </c>
      <c r="P153" s="57" t="str">
        <f t="shared" si="74"/>
        <v>Ручка для фасада стекло толщиной 4мм</v>
      </c>
      <c r="Q153" s="57">
        <f t="shared" si="75"/>
        <v>0</v>
      </c>
      <c r="R153" s="57">
        <v>1</v>
      </c>
      <c r="S153" s="142">
        <f t="shared" si="76"/>
        <v>382</v>
      </c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08"/>
      <c r="CB153" s="208"/>
      <c r="CC153" s="208"/>
      <c r="CD153" s="208"/>
      <c r="CE153" s="208"/>
      <c r="CF153" s="208"/>
    </row>
    <row r="154" spans="1:84" s="207" customFormat="1" ht="15" customHeight="1" x14ac:dyDescent="0.25">
      <c r="A154" s="21" t="s">
        <v>415</v>
      </c>
      <c r="B154" s="22" t="s">
        <v>525</v>
      </c>
      <c r="C154" s="106" t="s">
        <v>130</v>
      </c>
      <c r="D154" s="57">
        <f t="shared" si="77"/>
        <v>5769</v>
      </c>
      <c r="E154" s="362">
        <v>8307.36</v>
      </c>
      <c r="F154" s="186"/>
      <c r="G154" s="29">
        <f t="shared" si="72"/>
        <v>13291.776000000002</v>
      </c>
      <c r="I154" s="141" t="str">
        <f>$A$264</f>
        <v>CR.SR-301 (R) white</v>
      </c>
      <c r="J154" s="57" t="str">
        <f>$B$264</f>
        <v>Фасад низкий стекло в раме лакобель белый правый</v>
      </c>
      <c r="K154" s="57" t="str">
        <f>$C$264</f>
        <v>444*18*796</v>
      </c>
      <c r="L154" s="57">
        <v>1</v>
      </c>
      <c r="M154" s="142">
        <f>$D$264</f>
        <v>5387</v>
      </c>
      <c r="N154" s="29"/>
      <c r="O154" s="141" t="str">
        <f t="shared" si="73"/>
        <v>CR.RS-1</v>
      </c>
      <c r="P154" s="57" t="str">
        <f t="shared" si="74"/>
        <v>Ручка для фасада стекло толщиной 4мм</v>
      </c>
      <c r="Q154" s="57">
        <f t="shared" si="75"/>
        <v>0</v>
      </c>
      <c r="R154" s="57">
        <v>1</v>
      </c>
      <c r="S154" s="142">
        <f t="shared" si="76"/>
        <v>382</v>
      </c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08"/>
      <c r="CB154" s="208"/>
      <c r="CC154" s="208"/>
      <c r="CD154" s="208"/>
      <c r="CE154" s="208"/>
      <c r="CF154" s="208"/>
    </row>
    <row r="155" spans="1:84" s="207" customFormat="1" ht="15" customHeight="1" x14ac:dyDescent="0.25">
      <c r="A155" s="21" t="s">
        <v>383</v>
      </c>
      <c r="B155" s="22" t="s">
        <v>526</v>
      </c>
      <c r="C155" s="106" t="s">
        <v>134</v>
      </c>
      <c r="D155" s="57">
        <f t="shared" si="77"/>
        <v>9738</v>
      </c>
      <c r="E155" s="362">
        <v>14022.720000000001</v>
      </c>
      <c r="F155" s="186"/>
      <c r="G155" s="29">
        <f t="shared" si="72"/>
        <v>22436.351999999999</v>
      </c>
      <c r="I155" s="141" t="str">
        <f>$A$265</f>
        <v>CR.SR-401 black</v>
      </c>
      <c r="J155" s="57" t="str">
        <f>$B$265</f>
        <v>Фасад высокий широкий стекло в раме лакобель черный</v>
      </c>
      <c r="K155" s="57" t="str">
        <f>$C$265</f>
        <v>594*18*1989</v>
      </c>
      <c r="L155" s="57">
        <v>1</v>
      </c>
      <c r="M155" s="142">
        <f>$D$265</f>
        <v>9356</v>
      </c>
      <c r="N155" s="29"/>
      <c r="O155" s="141" t="str">
        <f t="shared" si="73"/>
        <v>CR.RS-1</v>
      </c>
      <c r="P155" s="57" t="str">
        <f t="shared" si="74"/>
        <v>Ручка для фасада стекло толщиной 4мм</v>
      </c>
      <c r="Q155" s="57">
        <f t="shared" si="75"/>
        <v>0</v>
      </c>
      <c r="R155" s="57">
        <v>1</v>
      </c>
      <c r="S155" s="142">
        <f t="shared" si="76"/>
        <v>382</v>
      </c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08"/>
      <c r="CB155" s="208"/>
      <c r="CC155" s="208"/>
      <c r="CD155" s="208"/>
      <c r="CE155" s="208"/>
      <c r="CF155" s="208"/>
    </row>
    <row r="156" spans="1:84" s="207" customFormat="1" ht="15" customHeight="1" x14ac:dyDescent="0.25">
      <c r="A156" s="21" t="s">
        <v>416</v>
      </c>
      <c r="B156" s="22" t="s">
        <v>526</v>
      </c>
      <c r="C156" s="106" t="s">
        <v>134</v>
      </c>
      <c r="D156" s="57">
        <f t="shared" si="77"/>
        <v>9738</v>
      </c>
      <c r="E156" s="362">
        <v>14022.720000000001</v>
      </c>
      <c r="F156" s="186"/>
      <c r="G156" s="29">
        <f t="shared" si="72"/>
        <v>22436.351999999999</v>
      </c>
      <c r="I156" s="141" t="str">
        <f>$A$266</f>
        <v>CR.SR-401 white</v>
      </c>
      <c r="J156" s="57" t="str">
        <f>$B$266</f>
        <v>Фасад высокий широкий стекло в раме лакобель белый</v>
      </c>
      <c r="K156" s="57" t="str">
        <f>$C$266</f>
        <v>594*18*1989</v>
      </c>
      <c r="L156" s="57">
        <v>1</v>
      </c>
      <c r="M156" s="142">
        <f>$D$266</f>
        <v>9356</v>
      </c>
      <c r="N156" s="29"/>
      <c r="O156" s="141" t="str">
        <f t="shared" si="73"/>
        <v>CR.RS-1</v>
      </c>
      <c r="P156" s="57" t="str">
        <f t="shared" si="74"/>
        <v>Ручка для фасада стекло толщиной 4мм</v>
      </c>
      <c r="Q156" s="57">
        <f t="shared" si="75"/>
        <v>0</v>
      </c>
      <c r="R156" s="57">
        <v>1</v>
      </c>
      <c r="S156" s="142">
        <f t="shared" si="76"/>
        <v>382</v>
      </c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08"/>
      <c r="CB156" s="208"/>
      <c r="CC156" s="208"/>
      <c r="CD156" s="208"/>
      <c r="CE156" s="208"/>
      <c r="CF156" s="208"/>
    </row>
    <row r="157" spans="1:84" s="207" customFormat="1" ht="15" customHeight="1" x14ac:dyDescent="0.25">
      <c r="A157" s="21" t="s">
        <v>384</v>
      </c>
      <c r="B157" s="22" t="s">
        <v>527</v>
      </c>
      <c r="C157" s="106" t="s">
        <v>159</v>
      </c>
      <c r="D157" s="57">
        <f t="shared" si="77"/>
        <v>8131</v>
      </c>
      <c r="E157" s="362">
        <v>11708.64</v>
      </c>
      <c r="F157" s="186"/>
      <c r="G157" s="29">
        <f t="shared" si="72"/>
        <v>18733.824000000001</v>
      </c>
      <c r="I157" s="141" t="str">
        <f>$A$267</f>
        <v>CR.SR-501 black</v>
      </c>
      <c r="J157" s="57" t="str">
        <f>$B$267</f>
        <v>Фасад высокий узкий стекло в раме лакобель черный</v>
      </c>
      <c r="K157" s="57" t="str">
        <f>$C$267</f>
        <v>294*18*1989</v>
      </c>
      <c r="L157" s="57">
        <v>1</v>
      </c>
      <c r="M157" s="142">
        <f>$D$267</f>
        <v>7749</v>
      </c>
      <c r="N157" s="29"/>
      <c r="O157" s="141" t="str">
        <f t="shared" si="73"/>
        <v>CR.RS-1</v>
      </c>
      <c r="P157" s="57" t="str">
        <f t="shared" si="74"/>
        <v>Ручка для фасада стекло толщиной 4мм</v>
      </c>
      <c r="Q157" s="57">
        <f t="shared" si="75"/>
        <v>0</v>
      </c>
      <c r="R157" s="57">
        <v>1</v>
      </c>
      <c r="S157" s="142">
        <f t="shared" si="76"/>
        <v>382</v>
      </c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08"/>
      <c r="CB157" s="208"/>
      <c r="CC157" s="208"/>
      <c r="CD157" s="208"/>
      <c r="CE157" s="208"/>
      <c r="CF157" s="208"/>
    </row>
    <row r="158" spans="1:84" s="207" customFormat="1" ht="15" customHeight="1" thickBot="1" x14ac:dyDescent="0.3">
      <c r="A158" s="23" t="s">
        <v>417</v>
      </c>
      <c r="B158" s="24" t="s">
        <v>527</v>
      </c>
      <c r="C158" s="147" t="s">
        <v>159</v>
      </c>
      <c r="D158" s="59">
        <f t="shared" si="77"/>
        <v>8131</v>
      </c>
      <c r="E158" s="367">
        <v>11708.64</v>
      </c>
      <c r="F158" s="186"/>
      <c r="G158" s="29">
        <f t="shared" si="72"/>
        <v>18733.824000000001</v>
      </c>
      <c r="I158" s="139" t="str">
        <f>$A$268</f>
        <v>CR.SR-501 white</v>
      </c>
      <c r="J158" s="59" t="str">
        <f>$B$268</f>
        <v>Фасад высокий узкий стекло в раме лакобель белый</v>
      </c>
      <c r="K158" s="59" t="str">
        <f>$C$268</f>
        <v>294*18*1989</v>
      </c>
      <c r="L158" s="59">
        <v>1</v>
      </c>
      <c r="M158" s="140">
        <f>$D$268</f>
        <v>7749</v>
      </c>
      <c r="N158" s="29"/>
      <c r="O158" s="139" t="str">
        <f t="shared" si="73"/>
        <v>CR.RS-1</v>
      </c>
      <c r="P158" s="59" t="str">
        <f t="shared" si="74"/>
        <v>Ручка для фасада стекло толщиной 4мм</v>
      </c>
      <c r="Q158" s="59">
        <f t="shared" si="75"/>
        <v>0</v>
      </c>
      <c r="R158" s="59">
        <v>1</v>
      </c>
      <c r="S158" s="140">
        <f t="shared" si="76"/>
        <v>382</v>
      </c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08"/>
      <c r="CB158" s="208"/>
      <c r="CC158" s="208"/>
      <c r="CD158" s="208"/>
      <c r="CE158" s="208"/>
      <c r="CF158" s="208"/>
    </row>
    <row r="159" spans="1:84" x14ac:dyDescent="0.25">
      <c r="F159" s="186"/>
      <c r="G159" s="29"/>
      <c r="I159" s="32"/>
      <c r="J159" s="32"/>
      <c r="K159" s="32"/>
      <c r="L159" s="32"/>
      <c r="M159" s="32"/>
      <c r="N159" s="29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</row>
    <row r="160" spans="1:84" ht="15.75" thickBot="1" x14ac:dyDescent="0.3">
      <c r="F160" s="186"/>
      <c r="G160" s="29"/>
      <c r="I160" s="32"/>
      <c r="J160" s="32"/>
      <c r="K160" s="32"/>
      <c r="L160" s="32"/>
      <c r="M160" s="32"/>
      <c r="N160" s="29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</row>
    <row r="161" spans="1:75" ht="15.75" thickBot="1" x14ac:dyDescent="0.3">
      <c r="A161" s="357" t="s">
        <v>19</v>
      </c>
      <c r="B161" s="358"/>
      <c r="C161" s="358"/>
      <c r="D161" s="359"/>
      <c r="E161" s="360"/>
      <c r="F161" s="186"/>
      <c r="G161" s="29"/>
      <c r="H161" s="31"/>
      <c r="I161" s="32"/>
      <c r="J161" s="32"/>
      <c r="K161" s="32"/>
      <c r="L161" s="32"/>
      <c r="M161" s="32"/>
      <c r="N161" s="29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</row>
    <row r="162" spans="1:75" ht="15.75" thickBot="1" x14ac:dyDescent="0.3">
      <c r="A162" s="357" t="s">
        <v>20</v>
      </c>
      <c r="B162" s="358"/>
      <c r="C162" s="358"/>
      <c r="D162" s="359"/>
      <c r="E162" s="360"/>
      <c r="F162" s="186"/>
      <c r="G162" s="29"/>
      <c r="H162" s="31"/>
      <c r="I162" s="32"/>
      <c r="J162" s="32"/>
      <c r="K162" s="32"/>
      <c r="L162" s="32"/>
      <c r="M162" s="32"/>
      <c r="N162" s="29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</row>
    <row r="163" spans="1:75" x14ac:dyDescent="0.25">
      <c r="A163" s="36" t="s">
        <v>60</v>
      </c>
      <c r="B163" s="37" t="s">
        <v>58</v>
      </c>
      <c r="C163" s="38" t="s">
        <v>341</v>
      </c>
      <c r="D163" s="39">
        <v>68075</v>
      </c>
      <c r="E163" s="185"/>
      <c r="F163" s="186"/>
      <c r="G163" s="29"/>
      <c r="H163" s="31"/>
      <c r="I163" s="32"/>
      <c r="J163" s="32"/>
      <c r="K163" s="32"/>
      <c r="L163" s="32"/>
      <c r="M163" s="32"/>
      <c r="N163" s="29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</row>
    <row r="164" spans="1:75" x14ac:dyDescent="0.25">
      <c r="A164" s="15" t="s">
        <v>62</v>
      </c>
      <c r="B164" s="33" t="s">
        <v>58</v>
      </c>
      <c r="C164" s="40" t="s">
        <v>342</v>
      </c>
      <c r="D164" s="30">
        <v>75638</v>
      </c>
      <c r="E164" s="185"/>
      <c r="F164" s="186"/>
      <c r="G164" s="29"/>
      <c r="H164" s="31"/>
      <c r="I164" s="32"/>
      <c r="J164" s="32"/>
      <c r="K164" s="32"/>
      <c r="L164" s="32"/>
      <c r="M164" s="32"/>
      <c r="N164" s="29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</row>
    <row r="165" spans="1:75" ht="15.75" thickBot="1" x14ac:dyDescent="0.3">
      <c r="A165" s="34" t="s">
        <v>63</v>
      </c>
      <c r="B165" s="35" t="s">
        <v>58</v>
      </c>
      <c r="C165" s="41" t="s">
        <v>343</v>
      </c>
      <c r="D165" s="42">
        <v>83202</v>
      </c>
      <c r="E165" s="185"/>
      <c r="F165" s="186"/>
      <c r="G165" s="29"/>
      <c r="H165" s="31"/>
      <c r="I165" s="32"/>
      <c r="J165" s="32"/>
      <c r="K165" s="32"/>
      <c r="L165" s="32"/>
      <c r="M165" s="32"/>
      <c r="N165" s="29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</row>
    <row r="166" spans="1:75" x14ac:dyDescent="0.25">
      <c r="A166" s="36" t="s">
        <v>61</v>
      </c>
      <c r="B166" s="37" t="s">
        <v>307</v>
      </c>
      <c r="C166" s="38" t="s">
        <v>513</v>
      </c>
      <c r="D166" s="39">
        <v>37819</v>
      </c>
      <c r="E166" s="185"/>
      <c r="F166" s="186"/>
      <c r="G166" s="29"/>
      <c r="H166" s="31"/>
      <c r="I166" s="32"/>
      <c r="J166" s="32"/>
      <c r="K166" s="32"/>
      <c r="L166" s="32"/>
      <c r="M166" s="32"/>
      <c r="N166" s="29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</row>
    <row r="167" spans="1:75" x14ac:dyDescent="0.25">
      <c r="A167" s="15" t="s">
        <v>64</v>
      </c>
      <c r="B167" s="33" t="s">
        <v>307</v>
      </c>
      <c r="C167" s="40" t="s">
        <v>514</v>
      </c>
      <c r="D167" s="30">
        <v>45384</v>
      </c>
      <c r="E167" s="185"/>
      <c r="F167" s="186"/>
      <c r="G167" s="29"/>
      <c r="H167" s="31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</row>
    <row r="168" spans="1:75" ht="15.75" thickBot="1" x14ac:dyDescent="0.3">
      <c r="A168" s="34" t="s">
        <v>65</v>
      </c>
      <c r="B168" s="35" t="s">
        <v>307</v>
      </c>
      <c r="C168" s="41" t="s">
        <v>515</v>
      </c>
      <c r="D168" s="42">
        <v>52948</v>
      </c>
      <c r="E168" s="185"/>
      <c r="F168" s="186"/>
      <c r="G168" s="29"/>
      <c r="H168" s="31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</row>
    <row r="169" spans="1:75" x14ac:dyDescent="0.25">
      <c r="A169" s="36" t="s">
        <v>66</v>
      </c>
      <c r="B169" s="37" t="s">
        <v>59</v>
      </c>
      <c r="C169" s="38" t="s">
        <v>318</v>
      </c>
      <c r="D169" s="39">
        <v>19121</v>
      </c>
      <c r="E169" s="185"/>
      <c r="F169" s="186"/>
      <c r="G169" s="29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</row>
    <row r="170" spans="1:75" x14ac:dyDescent="0.25">
      <c r="A170" s="15" t="s">
        <v>67</v>
      </c>
      <c r="B170" s="33" t="s">
        <v>59</v>
      </c>
      <c r="C170" s="40" t="s">
        <v>319</v>
      </c>
      <c r="D170" s="30">
        <v>22062</v>
      </c>
      <c r="E170" s="185"/>
      <c r="F170" s="186"/>
      <c r="G170" s="29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</row>
    <row r="171" spans="1:75" ht="15.75" thickBot="1" x14ac:dyDescent="0.3">
      <c r="A171" s="53" t="s">
        <v>68</v>
      </c>
      <c r="B171" s="54" t="s">
        <v>59</v>
      </c>
      <c r="C171" s="55" t="s">
        <v>320</v>
      </c>
      <c r="D171" s="56">
        <v>25003</v>
      </c>
      <c r="E171" s="185"/>
      <c r="F171" s="186"/>
      <c r="G171" s="29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</row>
    <row r="172" spans="1:75" x14ac:dyDescent="0.25">
      <c r="A172" s="36" t="s">
        <v>103</v>
      </c>
      <c r="B172" s="37" t="s">
        <v>104</v>
      </c>
      <c r="C172" s="38" t="s">
        <v>344</v>
      </c>
      <c r="D172" s="39">
        <v>51964</v>
      </c>
      <c r="E172" s="185"/>
      <c r="F172" s="186"/>
      <c r="G172" s="29"/>
      <c r="H172" s="31"/>
      <c r="I172" s="32"/>
      <c r="J172" s="32"/>
      <c r="K172" s="32"/>
      <c r="L172" s="32"/>
      <c r="M172" s="32"/>
      <c r="N172" s="29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</row>
    <row r="173" spans="1:75" x14ac:dyDescent="0.25">
      <c r="A173" s="15" t="s">
        <v>105</v>
      </c>
      <c r="B173" s="33" t="s">
        <v>104</v>
      </c>
      <c r="C173" s="40" t="s">
        <v>345</v>
      </c>
      <c r="D173" s="30">
        <v>110936</v>
      </c>
      <c r="E173" s="185"/>
      <c r="F173" s="186"/>
      <c r="G173" s="29"/>
      <c r="H173" s="31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</row>
    <row r="174" spans="1:75" ht="15.75" thickBot="1" x14ac:dyDescent="0.3">
      <c r="A174" s="34" t="s">
        <v>106</v>
      </c>
      <c r="B174" s="35" t="s">
        <v>104</v>
      </c>
      <c r="C174" s="41" t="s">
        <v>346</v>
      </c>
      <c r="D174" s="42">
        <v>75584</v>
      </c>
      <c r="E174" s="185"/>
      <c r="F174" s="186"/>
      <c r="G174" s="29"/>
      <c r="H174" s="31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</row>
    <row r="175" spans="1:75" x14ac:dyDescent="0.25">
      <c r="A175" s="36" t="s">
        <v>70</v>
      </c>
      <c r="B175" s="37" t="s">
        <v>69</v>
      </c>
      <c r="C175" s="38" t="s">
        <v>325</v>
      </c>
      <c r="D175" s="39">
        <v>11095</v>
      </c>
      <c r="E175" s="185"/>
      <c r="F175" s="186"/>
      <c r="G175" s="29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</row>
    <row r="176" spans="1:75" x14ac:dyDescent="0.25">
      <c r="A176" s="15" t="s">
        <v>71</v>
      </c>
      <c r="B176" s="33" t="s">
        <v>69</v>
      </c>
      <c r="C176" s="40" t="s">
        <v>325</v>
      </c>
      <c r="D176" s="30">
        <v>11095</v>
      </c>
      <c r="E176" s="185"/>
      <c r="F176" s="186"/>
      <c r="G176" s="29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2"/>
    </row>
    <row r="177" spans="1:75" x14ac:dyDescent="0.25">
      <c r="A177" s="15" t="s">
        <v>72</v>
      </c>
      <c r="B177" s="33" t="s">
        <v>74</v>
      </c>
      <c r="C177" s="40" t="s">
        <v>326</v>
      </c>
      <c r="D177" s="30">
        <v>28844</v>
      </c>
      <c r="E177" s="185"/>
      <c r="F177" s="186"/>
      <c r="G177" s="29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</row>
    <row r="178" spans="1:75" ht="15.75" thickBot="1" x14ac:dyDescent="0.3">
      <c r="A178" s="34" t="s">
        <v>73</v>
      </c>
      <c r="B178" s="35" t="s">
        <v>74</v>
      </c>
      <c r="C178" s="41" t="s">
        <v>326</v>
      </c>
      <c r="D178" s="42">
        <v>28844</v>
      </c>
      <c r="E178" s="185"/>
      <c r="F178" s="186"/>
      <c r="G178" s="29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</row>
    <row r="179" spans="1:75" x14ac:dyDescent="0.25">
      <c r="A179" s="64" t="s">
        <v>256</v>
      </c>
      <c r="B179" s="65" t="s">
        <v>151</v>
      </c>
      <c r="C179" s="66" t="s">
        <v>334</v>
      </c>
      <c r="D179" s="67">
        <v>32288</v>
      </c>
      <c r="E179" s="185"/>
      <c r="F179" s="186"/>
      <c r="G179" s="29"/>
    </row>
    <row r="180" spans="1:75" ht="15.75" thickBot="1" x14ac:dyDescent="0.3">
      <c r="A180" s="53" t="s">
        <v>257</v>
      </c>
      <c r="B180" s="54" t="s">
        <v>151</v>
      </c>
      <c r="C180" s="55" t="s">
        <v>335</v>
      </c>
      <c r="D180" s="56">
        <v>21683</v>
      </c>
      <c r="E180" s="185"/>
      <c r="F180" s="186"/>
      <c r="G180" s="29"/>
    </row>
    <row r="181" spans="1:75" x14ac:dyDescent="0.25">
      <c r="A181" s="36" t="s">
        <v>131</v>
      </c>
      <c r="B181" s="37" t="s">
        <v>149</v>
      </c>
      <c r="C181" s="38" t="s">
        <v>129</v>
      </c>
      <c r="D181" s="39">
        <v>24490</v>
      </c>
      <c r="E181" s="185"/>
      <c r="F181" s="186"/>
      <c r="G181" s="29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</row>
    <row r="182" spans="1:75" x14ac:dyDescent="0.25">
      <c r="A182" s="15" t="s">
        <v>155</v>
      </c>
      <c r="B182" s="33" t="s">
        <v>148</v>
      </c>
      <c r="C182" s="40" t="s">
        <v>160</v>
      </c>
      <c r="D182" s="30">
        <v>14672</v>
      </c>
      <c r="E182" s="185"/>
      <c r="F182" s="186"/>
      <c r="G182" s="29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</row>
    <row r="183" spans="1:75" x14ac:dyDescent="0.25">
      <c r="A183" s="15" t="s">
        <v>156</v>
      </c>
      <c r="B183" s="33" t="s">
        <v>190</v>
      </c>
      <c r="C183" s="40" t="s">
        <v>160</v>
      </c>
      <c r="D183" s="30">
        <v>14672</v>
      </c>
      <c r="E183" s="185"/>
      <c r="F183" s="186"/>
      <c r="G183" s="29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</row>
    <row r="184" spans="1:75" x14ac:dyDescent="0.25">
      <c r="A184" s="15" t="s">
        <v>157</v>
      </c>
      <c r="B184" s="33" t="s">
        <v>150</v>
      </c>
      <c r="C184" s="40" t="s">
        <v>130</v>
      </c>
      <c r="D184" s="30">
        <v>9791</v>
      </c>
      <c r="E184" s="185"/>
      <c r="F184" s="186"/>
      <c r="G184" s="29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  <c r="BU184" s="32"/>
      <c r="BV184" s="32"/>
      <c r="BW184" s="32"/>
    </row>
    <row r="185" spans="1:75" x14ac:dyDescent="0.25">
      <c r="A185" s="15" t="s">
        <v>158</v>
      </c>
      <c r="B185" s="33" t="s">
        <v>191</v>
      </c>
      <c r="C185" s="40" t="s">
        <v>130</v>
      </c>
      <c r="D185" s="30">
        <v>9791</v>
      </c>
      <c r="E185" s="185"/>
      <c r="F185" s="186"/>
      <c r="G185" s="29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  <c r="BU185" s="32"/>
      <c r="BV185" s="32"/>
      <c r="BW185" s="32"/>
    </row>
    <row r="186" spans="1:75" x14ac:dyDescent="0.25">
      <c r="A186" s="15" t="s">
        <v>133</v>
      </c>
      <c r="B186" s="33" t="s">
        <v>224</v>
      </c>
      <c r="C186" s="40" t="s">
        <v>134</v>
      </c>
      <c r="D186" s="30">
        <v>32754</v>
      </c>
      <c r="E186" s="185"/>
      <c r="F186" s="186"/>
      <c r="G186" s="29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</row>
    <row r="187" spans="1:75" ht="15.75" thickBot="1" x14ac:dyDescent="0.3">
      <c r="A187" s="15" t="s">
        <v>136</v>
      </c>
      <c r="B187" s="33" t="s">
        <v>199</v>
      </c>
      <c r="C187" s="40" t="s">
        <v>159</v>
      </c>
      <c r="D187" s="30">
        <v>16198</v>
      </c>
      <c r="E187" s="185"/>
      <c r="F187" s="186"/>
      <c r="G187" s="29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</row>
    <row r="188" spans="1:75" ht="15.75" thickBot="1" x14ac:dyDescent="0.3">
      <c r="A188" s="352" t="s">
        <v>76</v>
      </c>
      <c r="B188" s="353"/>
      <c r="C188" s="353"/>
      <c r="D188" s="354"/>
      <c r="E188" s="185"/>
      <c r="F188" s="186"/>
      <c r="G188" s="29"/>
      <c r="H188" s="31"/>
      <c r="I188" s="32"/>
      <c r="J188" s="32"/>
      <c r="K188" s="32"/>
      <c r="L188" s="32"/>
      <c r="M188" s="32"/>
      <c r="N188" s="29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  <c r="BP188" s="32"/>
      <c r="BQ188" s="32"/>
      <c r="BR188" s="32"/>
      <c r="BS188" s="32"/>
      <c r="BT188" s="32"/>
      <c r="BU188" s="32"/>
      <c r="BV188" s="32"/>
      <c r="BW188" s="32"/>
    </row>
    <row r="189" spans="1:75" x14ac:dyDescent="0.25">
      <c r="A189" s="36" t="s">
        <v>77</v>
      </c>
      <c r="B189" s="37" t="s">
        <v>59</v>
      </c>
      <c r="C189" s="38" t="s">
        <v>318</v>
      </c>
      <c r="D189" s="39">
        <v>3448</v>
      </c>
      <c r="E189" s="185"/>
      <c r="F189" s="186"/>
      <c r="G189" s="29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</row>
    <row r="190" spans="1:75" x14ac:dyDescent="0.25">
      <c r="A190" s="15" t="s">
        <v>78</v>
      </c>
      <c r="B190" s="33" t="s">
        <v>59</v>
      </c>
      <c r="C190" s="40" t="s">
        <v>319</v>
      </c>
      <c r="D190" s="30">
        <v>3942</v>
      </c>
      <c r="E190" s="185"/>
      <c r="F190" s="186"/>
      <c r="G190" s="29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  <c r="BP190" s="32"/>
      <c r="BQ190" s="32"/>
      <c r="BR190" s="32"/>
      <c r="BS190" s="32"/>
      <c r="BT190" s="32"/>
      <c r="BU190" s="32"/>
      <c r="BV190" s="32"/>
      <c r="BW190" s="32"/>
    </row>
    <row r="191" spans="1:75" ht="15.75" thickBot="1" x14ac:dyDescent="0.3">
      <c r="A191" s="53" t="s">
        <v>79</v>
      </c>
      <c r="B191" s="54" t="s">
        <v>59</v>
      </c>
      <c r="C191" s="55" t="s">
        <v>320</v>
      </c>
      <c r="D191" s="56">
        <v>4430</v>
      </c>
      <c r="E191" s="185"/>
      <c r="F191" s="186"/>
      <c r="G191" s="29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2"/>
      <c r="BO191" s="32"/>
      <c r="BP191" s="32"/>
      <c r="BQ191" s="32"/>
      <c r="BR191" s="32"/>
      <c r="BS191" s="32"/>
      <c r="BT191" s="32"/>
      <c r="BU191" s="32"/>
      <c r="BV191" s="32"/>
      <c r="BW191" s="32"/>
    </row>
    <row r="192" spans="1:75" x14ac:dyDescent="0.25">
      <c r="A192" s="36" t="s">
        <v>80</v>
      </c>
      <c r="B192" s="37" t="s">
        <v>69</v>
      </c>
      <c r="C192" s="38" t="s">
        <v>325</v>
      </c>
      <c r="D192" s="39">
        <v>3486</v>
      </c>
      <c r="E192" s="185"/>
      <c r="F192" s="186"/>
      <c r="G192" s="29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  <c r="BH192" s="32"/>
      <c r="BI192" s="32"/>
      <c r="BJ192" s="32"/>
      <c r="BK192" s="32"/>
      <c r="BL192" s="32"/>
      <c r="BM192" s="32"/>
      <c r="BN192" s="32"/>
      <c r="BO192" s="32"/>
      <c r="BP192" s="32"/>
      <c r="BQ192" s="32"/>
      <c r="BR192" s="32"/>
      <c r="BS192" s="32"/>
      <c r="BT192" s="32"/>
      <c r="BU192" s="32"/>
      <c r="BV192" s="32"/>
      <c r="BW192" s="32"/>
    </row>
    <row r="193" spans="1:75" x14ac:dyDescent="0.25">
      <c r="A193" s="15" t="s">
        <v>81</v>
      </c>
      <c r="B193" s="33" t="s">
        <v>69</v>
      </c>
      <c r="C193" s="40" t="s">
        <v>325</v>
      </c>
      <c r="D193" s="30">
        <v>4441</v>
      </c>
      <c r="E193" s="185"/>
      <c r="F193" s="186"/>
      <c r="G193" s="29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  <c r="BH193" s="32"/>
      <c r="BI193" s="32"/>
      <c r="BJ193" s="32"/>
      <c r="BK193" s="32"/>
      <c r="BL193" s="32"/>
      <c r="BM193" s="32"/>
      <c r="BN193" s="32"/>
      <c r="BO193" s="32"/>
      <c r="BP193" s="32"/>
      <c r="BQ193" s="32"/>
      <c r="BR193" s="32"/>
      <c r="BS193" s="32"/>
      <c r="BT193" s="32"/>
      <c r="BU193" s="32"/>
      <c r="BV193" s="32"/>
      <c r="BW193" s="32"/>
    </row>
    <row r="194" spans="1:75" x14ac:dyDescent="0.25">
      <c r="A194" s="15" t="s">
        <v>82</v>
      </c>
      <c r="B194" s="33" t="s">
        <v>74</v>
      </c>
      <c r="C194" s="40" t="s">
        <v>326</v>
      </c>
      <c r="D194" s="30">
        <v>8017</v>
      </c>
      <c r="E194" s="185"/>
      <c r="F194" s="186"/>
      <c r="G194" s="29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  <c r="BH194" s="32"/>
      <c r="BI194" s="32"/>
      <c r="BJ194" s="32"/>
      <c r="BK194" s="32"/>
      <c r="BL194" s="32"/>
      <c r="BM194" s="32"/>
      <c r="BN194" s="32"/>
      <c r="BO194" s="32"/>
      <c r="BP194" s="32"/>
      <c r="BQ194" s="32"/>
      <c r="BR194" s="32"/>
      <c r="BS194" s="32"/>
      <c r="BT194" s="32"/>
      <c r="BU194" s="32"/>
      <c r="BV194" s="32"/>
      <c r="BW194" s="32"/>
    </row>
    <row r="195" spans="1:75" ht="15.75" thickBot="1" x14ac:dyDescent="0.3">
      <c r="A195" s="53" t="s">
        <v>83</v>
      </c>
      <c r="B195" s="54" t="s">
        <v>74</v>
      </c>
      <c r="C195" s="55" t="s">
        <v>326</v>
      </c>
      <c r="D195" s="56">
        <v>9290</v>
      </c>
      <c r="E195" s="185"/>
      <c r="F195" s="186"/>
      <c r="G195" s="29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</row>
    <row r="196" spans="1:75" x14ac:dyDescent="0.25">
      <c r="A196" s="36" t="s">
        <v>84</v>
      </c>
      <c r="B196" s="37" t="s">
        <v>86</v>
      </c>
      <c r="C196" s="38" t="s">
        <v>325</v>
      </c>
      <c r="D196" s="39">
        <v>14460</v>
      </c>
      <c r="E196" s="185"/>
      <c r="F196" s="186"/>
      <c r="G196" s="29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  <c r="BH196" s="32"/>
      <c r="BI196" s="32"/>
      <c r="BJ196" s="32"/>
      <c r="BK196" s="32"/>
      <c r="BL196" s="32"/>
      <c r="BM196" s="32"/>
      <c r="BN196" s="32"/>
      <c r="BO196" s="32"/>
      <c r="BP196" s="32"/>
      <c r="BQ196" s="32"/>
      <c r="BR196" s="32"/>
      <c r="BS196" s="32"/>
      <c r="BT196" s="32"/>
      <c r="BU196" s="32"/>
      <c r="BV196" s="32"/>
      <c r="BW196" s="32"/>
    </row>
    <row r="197" spans="1:75" x14ac:dyDescent="0.25">
      <c r="A197" s="15" t="s">
        <v>85</v>
      </c>
      <c r="B197" s="33" t="s">
        <v>86</v>
      </c>
      <c r="C197" s="40" t="s">
        <v>325</v>
      </c>
      <c r="D197" s="30">
        <v>15968</v>
      </c>
      <c r="E197" s="185"/>
      <c r="F197" s="186"/>
      <c r="G197" s="29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  <c r="BH197" s="32"/>
      <c r="BI197" s="32"/>
      <c r="BJ197" s="32"/>
      <c r="BK197" s="32"/>
      <c r="BL197" s="32"/>
      <c r="BM197" s="32"/>
      <c r="BN197" s="32"/>
      <c r="BO197" s="32"/>
      <c r="BP197" s="32"/>
      <c r="BQ197" s="32"/>
      <c r="BR197" s="32"/>
      <c r="BS197" s="32"/>
      <c r="BT197" s="32"/>
      <c r="BU197" s="32"/>
      <c r="BV197" s="32"/>
      <c r="BW197" s="32"/>
    </row>
    <row r="198" spans="1:75" x14ac:dyDescent="0.25">
      <c r="A198" s="15" t="s">
        <v>281</v>
      </c>
      <c r="B198" s="33" t="s">
        <v>87</v>
      </c>
      <c r="C198" s="40" t="s">
        <v>326</v>
      </c>
      <c r="D198" s="30">
        <v>16399</v>
      </c>
      <c r="E198" s="185"/>
      <c r="F198" s="186"/>
      <c r="G198" s="29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  <c r="BP198" s="32"/>
      <c r="BQ198" s="32"/>
      <c r="BR198" s="32"/>
      <c r="BS198" s="32"/>
      <c r="BT198" s="32"/>
      <c r="BU198" s="32"/>
      <c r="BV198" s="32"/>
      <c r="BW198" s="32"/>
    </row>
    <row r="199" spans="1:75" x14ac:dyDescent="0.25">
      <c r="A199" s="15" t="s">
        <v>282</v>
      </c>
      <c r="B199" s="33" t="s">
        <v>87</v>
      </c>
      <c r="C199" s="40" t="s">
        <v>326</v>
      </c>
      <c r="D199" s="30">
        <v>7188</v>
      </c>
      <c r="E199" s="185"/>
      <c r="F199" s="186"/>
      <c r="G199" s="29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  <c r="BV199" s="32"/>
      <c r="BW199" s="32"/>
    </row>
    <row r="200" spans="1:75" x14ac:dyDescent="0.25">
      <c r="A200" s="15" t="s">
        <v>283</v>
      </c>
      <c r="B200" s="33" t="s">
        <v>87</v>
      </c>
      <c r="C200" s="40" t="s">
        <v>326</v>
      </c>
      <c r="D200" s="30">
        <v>16420</v>
      </c>
      <c r="E200" s="185"/>
      <c r="F200" s="186"/>
      <c r="G200" s="29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  <c r="BH200" s="32"/>
      <c r="BI200" s="32"/>
      <c r="BJ200" s="32"/>
      <c r="BK200" s="32"/>
      <c r="BL200" s="32"/>
      <c r="BM200" s="32"/>
      <c r="BN200" s="32"/>
      <c r="BO200" s="32"/>
      <c r="BP200" s="32"/>
      <c r="BQ200" s="32"/>
      <c r="BR200" s="32"/>
      <c r="BS200" s="32"/>
      <c r="BT200" s="32"/>
      <c r="BU200" s="32"/>
      <c r="BV200" s="32"/>
      <c r="BW200" s="32"/>
    </row>
    <row r="201" spans="1:75" ht="15.75" thickBot="1" x14ac:dyDescent="0.3">
      <c r="A201" s="34" t="s">
        <v>284</v>
      </c>
      <c r="B201" s="35" t="s">
        <v>87</v>
      </c>
      <c r="C201" s="41" t="s">
        <v>326</v>
      </c>
      <c r="D201" s="42">
        <v>7161</v>
      </c>
      <c r="E201" s="185"/>
      <c r="F201" s="186"/>
      <c r="G201" s="29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  <c r="BH201" s="32"/>
      <c r="BI201" s="32"/>
      <c r="BJ201" s="32"/>
      <c r="BK201" s="32"/>
      <c r="BL201" s="32"/>
      <c r="BM201" s="32"/>
      <c r="BN201" s="32"/>
      <c r="BO201" s="32"/>
      <c r="BP201" s="32"/>
      <c r="BQ201" s="32"/>
      <c r="BR201" s="32"/>
      <c r="BS201" s="32"/>
      <c r="BT201" s="32"/>
      <c r="BU201" s="32"/>
      <c r="BV201" s="32"/>
      <c r="BW201" s="32"/>
    </row>
    <row r="202" spans="1:75" x14ac:dyDescent="0.25">
      <c r="A202" s="64" t="s">
        <v>285</v>
      </c>
      <c r="B202" s="65" t="s">
        <v>110</v>
      </c>
      <c r="C202" s="66" t="s">
        <v>327</v>
      </c>
      <c r="D202" s="67">
        <v>15544</v>
      </c>
      <c r="E202" s="185"/>
      <c r="F202" s="186"/>
      <c r="G202" s="29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  <c r="BH202" s="32"/>
      <c r="BI202" s="32"/>
      <c r="BJ202" s="32"/>
      <c r="BK202" s="32"/>
      <c r="BL202" s="32"/>
      <c r="BM202" s="32"/>
      <c r="BN202" s="32"/>
      <c r="BO202" s="32"/>
      <c r="BP202" s="32"/>
      <c r="BQ202" s="32"/>
      <c r="BR202" s="32"/>
      <c r="BS202" s="32"/>
      <c r="BT202" s="32"/>
      <c r="BU202" s="32"/>
      <c r="BV202" s="32"/>
      <c r="BW202" s="32"/>
    </row>
    <row r="203" spans="1:75" x14ac:dyDescent="0.25">
      <c r="A203" s="15" t="s">
        <v>286</v>
      </c>
      <c r="B203" s="33" t="s">
        <v>110</v>
      </c>
      <c r="C203" s="40" t="s">
        <v>327</v>
      </c>
      <c r="D203" s="30">
        <v>2181</v>
      </c>
      <c r="E203" s="185"/>
      <c r="F203" s="186"/>
      <c r="G203" s="29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  <c r="BH203" s="32"/>
      <c r="BI203" s="32"/>
      <c r="BJ203" s="32"/>
      <c r="BK203" s="32"/>
      <c r="BL203" s="32"/>
      <c r="BM203" s="32"/>
      <c r="BN203" s="32"/>
      <c r="BO203" s="32"/>
      <c r="BP203" s="32"/>
      <c r="BQ203" s="32"/>
      <c r="BR203" s="32"/>
      <c r="BS203" s="32"/>
      <c r="BT203" s="32"/>
      <c r="BU203" s="32"/>
      <c r="BV203" s="32"/>
      <c r="BW203" s="32"/>
    </row>
    <row r="204" spans="1:75" x14ac:dyDescent="0.25">
      <c r="A204" s="15" t="s">
        <v>287</v>
      </c>
      <c r="B204" s="33" t="s">
        <v>146</v>
      </c>
      <c r="C204" s="40" t="s">
        <v>328</v>
      </c>
      <c r="D204" s="30">
        <v>17216</v>
      </c>
      <c r="E204" s="185"/>
      <c r="F204" s="186"/>
      <c r="G204" s="29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  <c r="BN204" s="32"/>
      <c r="BO204" s="32"/>
      <c r="BP204" s="32"/>
      <c r="BQ204" s="32"/>
      <c r="BR204" s="32"/>
      <c r="BS204" s="32"/>
      <c r="BT204" s="32"/>
      <c r="BU204" s="32"/>
      <c r="BV204" s="32"/>
      <c r="BW204" s="32"/>
    </row>
    <row r="205" spans="1:75" x14ac:dyDescent="0.25">
      <c r="A205" s="15" t="s">
        <v>288</v>
      </c>
      <c r="B205" s="33" t="s">
        <v>146</v>
      </c>
      <c r="C205" s="40" t="s">
        <v>328</v>
      </c>
      <c r="D205" s="30">
        <v>6212</v>
      </c>
      <c r="E205" s="185"/>
      <c r="F205" s="186"/>
      <c r="G205" s="29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  <c r="BN205" s="32"/>
      <c r="BO205" s="32"/>
      <c r="BP205" s="32"/>
      <c r="BQ205" s="32"/>
      <c r="BR205" s="32"/>
      <c r="BS205" s="32"/>
      <c r="BT205" s="32"/>
      <c r="BU205" s="32"/>
      <c r="BV205" s="32"/>
      <c r="BW205" s="32"/>
    </row>
    <row r="206" spans="1:75" x14ac:dyDescent="0.25">
      <c r="A206" s="15" t="s">
        <v>289</v>
      </c>
      <c r="B206" s="33" t="s">
        <v>147</v>
      </c>
      <c r="C206" s="40" t="s">
        <v>328</v>
      </c>
      <c r="D206" s="30">
        <v>17216</v>
      </c>
      <c r="E206" s="185"/>
      <c r="F206" s="186"/>
      <c r="G206" s="29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  <c r="BP206" s="32"/>
      <c r="BQ206" s="32"/>
      <c r="BR206" s="32"/>
      <c r="BS206" s="32"/>
      <c r="BT206" s="32"/>
      <c r="BU206" s="32"/>
      <c r="BV206" s="32"/>
      <c r="BW206" s="32"/>
    </row>
    <row r="207" spans="1:75" ht="15.75" thickBot="1" x14ac:dyDescent="0.3">
      <c r="A207" s="53" t="s">
        <v>290</v>
      </c>
      <c r="B207" s="54" t="s">
        <v>147</v>
      </c>
      <c r="C207" s="55" t="s">
        <v>328</v>
      </c>
      <c r="D207" s="56">
        <v>6212</v>
      </c>
      <c r="E207" s="185"/>
      <c r="F207" s="186"/>
      <c r="G207" s="29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2"/>
      <c r="BO207" s="32"/>
      <c r="BP207" s="32"/>
      <c r="BQ207" s="32"/>
      <c r="BR207" s="32"/>
      <c r="BS207" s="32"/>
      <c r="BT207" s="32"/>
      <c r="BU207" s="32"/>
      <c r="BV207" s="32"/>
      <c r="BW207" s="32"/>
    </row>
    <row r="208" spans="1:75" x14ac:dyDescent="0.25">
      <c r="A208" s="36" t="s">
        <v>291</v>
      </c>
      <c r="B208" s="37" t="s">
        <v>27</v>
      </c>
      <c r="C208" s="38" t="s">
        <v>338</v>
      </c>
      <c r="D208" s="39">
        <v>14955</v>
      </c>
      <c r="E208" s="185"/>
      <c r="F208" s="186"/>
      <c r="G208" s="29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</row>
    <row r="209" spans="1:75" x14ac:dyDescent="0.25">
      <c r="A209" s="15" t="s">
        <v>292</v>
      </c>
      <c r="B209" s="33" t="s">
        <v>27</v>
      </c>
      <c r="C209" s="40" t="s">
        <v>338</v>
      </c>
      <c r="D209" s="30">
        <v>3107</v>
      </c>
      <c r="E209" s="185"/>
      <c r="F209" s="186"/>
      <c r="G209" s="29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32"/>
      <c r="BS209" s="32"/>
      <c r="BT209" s="32"/>
      <c r="BU209" s="32"/>
      <c r="BV209" s="32"/>
      <c r="BW209" s="32"/>
    </row>
    <row r="210" spans="1:75" x14ac:dyDescent="0.25">
      <c r="A210" s="15" t="s">
        <v>143</v>
      </c>
      <c r="B210" s="33" t="s">
        <v>28</v>
      </c>
      <c r="C210" s="40" t="s">
        <v>339</v>
      </c>
      <c r="D210" s="30">
        <v>9678</v>
      </c>
      <c r="E210" s="185"/>
      <c r="F210" s="186"/>
      <c r="G210" s="29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  <c r="BN210" s="32"/>
      <c r="BO210" s="32"/>
      <c r="BP210" s="32"/>
      <c r="BQ210" s="32"/>
      <c r="BR210" s="32"/>
      <c r="BS210" s="32"/>
      <c r="BT210" s="32"/>
      <c r="BU210" s="32"/>
      <c r="BV210" s="32"/>
      <c r="BW210" s="32"/>
    </row>
    <row r="211" spans="1:75" x14ac:dyDescent="0.25">
      <c r="A211" s="15" t="s">
        <v>144</v>
      </c>
      <c r="B211" s="33" t="s">
        <v>29</v>
      </c>
      <c r="C211" s="40" t="s">
        <v>340</v>
      </c>
      <c r="D211" s="30">
        <v>8627</v>
      </c>
      <c r="E211" s="185"/>
      <c r="F211" s="186"/>
      <c r="G211" s="29"/>
    </row>
    <row r="212" spans="1:75" x14ac:dyDescent="0.25">
      <c r="A212" s="15" t="s">
        <v>293</v>
      </c>
      <c r="B212" s="33" t="s">
        <v>30</v>
      </c>
      <c r="C212" s="40" t="s">
        <v>334</v>
      </c>
      <c r="D212" s="30">
        <v>16286</v>
      </c>
      <c r="E212" s="185"/>
      <c r="F212" s="186"/>
      <c r="G212" s="29"/>
    </row>
    <row r="213" spans="1:75" x14ac:dyDescent="0.25">
      <c r="A213" s="15" t="s">
        <v>294</v>
      </c>
      <c r="B213" s="33" t="s">
        <v>30</v>
      </c>
      <c r="C213" s="40" t="s">
        <v>334</v>
      </c>
      <c r="D213" s="30">
        <v>7985</v>
      </c>
      <c r="E213" s="185"/>
      <c r="F213" s="186"/>
      <c r="G213" s="29"/>
    </row>
    <row r="214" spans="1:75" x14ac:dyDescent="0.25">
      <c r="A214" s="15" t="s">
        <v>295</v>
      </c>
      <c r="B214" s="33" t="s">
        <v>31</v>
      </c>
      <c r="C214" s="40" t="s">
        <v>335</v>
      </c>
      <c r="D214" s="30">
        <v>14865</v>
      </c>
      <c r="E214" s="185"/>
      <c r="F214" s="186"/>
      <c r="G214" s="29"/>
    </row>
    <row r="215" spans="1:75" x14ac:dyDescent="0.25">
      <c r="A215" s="15" t="s">
        <v>296</v>
      </c>
      <c r="B215" s="33" t="s">
        <v>31</v>
      </c>
      <c r="C215" s="40" t="s">
        <v>335</v>
      </c>
      <c r="D215" s="30">
        <v>1988</v>
      </c>
      <c r="E215" s="185"/>
      <c r="F215" s="186"/>
      <c r="G215" s="29"/>
    </row>
    <row r="216" spans="1:75" x14ac:dyDescent="0.25">
      <c r="A216" s="15" t="s">
        <v>132</v>
      </c>
      <c r="B216" s="33" t="s">
        <v>112</v>
      </c>
      <c r="C216" s="40" t="s">
        <v>336</v>
      </c>
      <c r="D216" s="30">
        <v>12922</v>
      </c>
      <c r="E216" s="185"/>
      <c r="F216" s="186"/>
      <c r="G216" s="29"/>
    </row>
    <row r="217" spans="1:75" x14ac:dyDescent="0.25">
      <c r="A217" s="15" t="s">
        <v>297</v>
      </c>
      <c r="B217" s="33" t="s">
        <v>255</v>
      </c>
      <c r="C217" s="40" t="s">
        <v>337</v>
      </c>
      <c r="D217" s="30">
        <v>14543</v>
      </c>
      <c r="E217" s="185"/>
      <c r="F217" s="186"/>
      <c r="G217" s="29"/>
    </row>
    <row r="218" spans="1:75" ht="15.75" thickBot="1" x14ac:dyDescent="0.3">
      <c r="A218" s="34" t="s">
        <v>298</v>
      </c>
      <c r="B218" s="35" t="s">
        <v>255</v>
      </c>
      <c r="C218" s="41" t="s">
        <v>337</v>
      </c>
      <c r="D218" s="42">
        <v>4212</v>
      </c>
      <c r="E218" s="185"/>
      <c r="F218" s="186"/>
      <c r="G218" s="29"/>
    </row>
    <row r="219" spans="1:75" x14ac:dyDescent="0.25">
      <c r="A219" s="64" t="s">
        <v>299</v>
      </c>
      <c r="B219" s="65" t="s">
        <v>151</v>
      </c>
      <c r="C219" s="66" t="s">
        <v>334</v>
      </c>
      <c r="D219" s="67">
        <v>14880</v>
      </c>
      <c r="E219" s="185"/>
      <c r="F219" s="186"/>
      <c r="G219" s="29"/>
    </row>
    <row r="220" spans="1:75" x14ac:dyDescent="0.25">
      <c r="A220" s="64" t="s">
        <v>301</v>
      </c>
      <c r="B220" s="65" t="s">
        <v>151</v>
      </c>
      <c r="C220" s="66" t="s">
        <v>334</v>
      </c>
      <c r="D220" s="67">
        <v>6689</v>
      </c>
      <c r="E220" s="185"/>
      <c r="F220" s="186"/>
      <c r="G220" s="29"/>
    </row>
    <row r="221" spans="1:75" x14ac:dyDescent="0.25">
      <c r="A221" s="53" t="s">
        <v>300</v>
      </c>
      <c r="B221" s="54" t="s">
        <v>151</v>
      </c>
      <c r="C221" s="55" t="s">
        <v>335</v>
      </c>
      <c r="D221" s="56">
        <v>10715</v>
      </c>
      <c r="E221" s="185"/>
      <c r="F221" s="186"/>
      <c r="G221" s="29"/>
    </row>
    <row r="222" spans="1:75" x14ac:dyDescent="0.25">
      <c r="A222" s="53" t="s">
        <v>302</v>
      </c>
      <c r="B222" s="54" t="s">
        <v>151</v>
      </c>
      <c r="C222" s="55" t="s">
        <v>335</v>
      </c>
      <c r="D222" s="56">
        <v>4218</v>
      </c>
      <c r="E222" s="185"/>
      <c r="F222" s="186"/>
      <c r="G222" s="29"/>
    </row>
    <row r="223" spans="1:75" x14ac:dyDescent="0.25">
      <c r="A223" s="64" t="s">
        <v>152</v>
      </c>
      <c r="B223" s="65" t="s">
        <v>154</v>
      </c>
      <c r="C223" s="66" t="s">
        <v>334</v>
      </c>
      <c r="D223" s="67">
        <v>9349</v>
      </c>
      <c r="E223" s="185"/>
      <c r="F223" s="186"/>
      <c r="G223" s="29"/>
    </row>
    <row r="224" spans="1:75" ht="15.75" thickBot="1" x14ac:dyDescent="0.3">
      <c r="A224" s="53" t="s">
        <v>153</v>
      </c>
      <c r="B224" s="54" t="s">
        <v>154</v>
      </c>
      <c r="C224" s="55" t="s">
        <v>335</v>
      </c>
      <c r="D224" s="56">
        <v>5571</v>
      </c>
      <c r="E224" s="185"/>
      <c r="F224" s="186"/>
      <c r="G224" s="29"/>
    </row>
    <row r="225" spans="1:22" x14ac:dyDescent="0.25">
      <c r="A225" s="36" t="s">
        <v>216</v>
      </c>
      <c r="B225" s="37" t="s">
        <v>431</v>
      </c>
      <c r="C225" s="38" t="s">
        <v>129</v>
      </c>
      <c r="D225" s="39">
        <v>6410</v>
      </c>
      <c r="E225" s="185"/>
      <c r="F225" s="186"/>
      <c r="G225" s="29"/>
    </row>
    <row r="226" spans="1:22" x14ac:dyDescent="0.25">
      <c r="A226" s="15" t="s">
        <v>217</v>
      </c>
      <c r="B226" s="33" t="s">
        <v>432</v>
      </c>
      <c r="C226" s="40" t="s">
        <v>160</v>
      </c>
      <c r="D226" s="30">
        <v>4035</v>
      </c>
      <c r="E226" s="185"/>
      <c r="F226" s="186"/>
      <c r="G226" s="29"/>
    </row>
    <row r="227" spans="1:22" x14ac:dyDescent="0.25">
      <c r="A227" s="15" t="s">
        <v>218</v>
      </c>
      <c r="B227" s="33" t="s">
        <v>433</v>
      </c>
      <c r="C227" s="40" t="s">
        <v>160</v>
      </c>
      <c r="D227" s="30">
        <v>4035</v>
      </c>
      <c r="E227" s="185"/>
      <c r="F227" s="186"/>
      <c r="G227" s="29"/>
    </row>
    <row r="228" spans="1:22" x14ac:dyDescent="0.25">
      <c r="A228" s="15" t="s">
        <v>219</v>
      </c>
      <c r="B228" s="33" t="s">
        <v>434</v>
      </c>
      <c r="C228" s="40" t="s">
        <v>130</v>
      </c>
      <c r="D228" s="30">
        <v>3043</v>
      </c>
      <c r="E228" s="185"/>
      <c r="F228" s="186"/>
      <c r="G228" s="29"/>
    </row>
    <row r="229" spans="1:22" x14ac:dyDescent="0.25">
      <c r="A229" s="15" t="s">
        <v>220</v>
      </c>
      <c r="B229" s="33" t="s">
        <v>435</v>
      </c>
      <c r="C229" s="40" t="s">
        <v>130</v>
      </c>
      <c r="D229" s="30">
        <v>3043</v>
      </c>
      <c r="E229" s="185"/>
      <c r="F229" s="186"/>
      <c r="G229" s="29"/>
    </row>
    <row r="230" spans="1:22" x14ac:dyDescent="0.25">
      <c r="A230" s="15" t="s">
        <v>221</v>
      </c>
      <c r="B230" s="33" t="s">
        <v>436</v>
      </c>
      <c r="C230" s="40" t="s">
        <v>134</v>
      </c>
      <c r="D230" s="30">
        <v>7951</v>
      </c>
      <c r="E230" s="185"/>
      <c r="F230" s="186"/>
      <c r="G230" s="29"/>
    </row>
    <row r="231" spans="1:22" x14ac:dyDescent="0.25">
      <c r="A231" s="15" t="s">
        <v>222</v>
      </c>
      <c r="B231" s="33" t="s">
        <v>431</v>
      </c>
      <c r="C231" s="40" t="s">
        <v>159</v>
      </c>
      <c r="D231" s="30">
        <v>4878</v>
      </c>
      <c r="E231" s="185"/>
      <c r="F231" s="186"/>
      <c r="G231" s="29"/>
    </row>
    <row r="232" spans="1:22" x14ac:dyDescent="0.25">
      <c r="A232" s="15" t="s">
        <v>258</v>
      </c>
      <c r="B232" s="33" t="s">
        <v>260</v>
      </c>
      <c r="C232" s="40"/>
      <c r="D232" s="30">
        <v>430</v>
      </c>
      <c r="E232" s="185"/>
      <c r="F232" s="186"/>
      <c r="G232" s="29"/>
      <c r="S232" s="223"/>
      <c r="V232" s="223"/>
    </row>
    <row r="233" spans="1:22" x14ac:dyDescent="0.25">
      <c r="A233" s="15" t="s">
        <v>259</v>
      </c>
      <c r="B233" s="33" t="s">
        <v>261</v>
      </c>
      <c r="C233" s="40"/>
      <c r="D233" s="30">
        <v>823</v>
      </c>
      <c r="E233" s="185"/>
      <c r="F233" s="186"/>
      <c r="G233" s="29"/>
    </row>
    <row r="234" spans="1:22" x14ac:dyDescent="0.25">
      <c r="A234" s="15" t="s">
        <v>265</v>
      </c>
      <c r="B234" s="33" t="s">
        <v>263</v>
      </c>
      <c r="C234" s="40"/>
      <c r="D234" s="30">
        <v>1780</v>
      </c>
      <c r="E234" s="185"/>
      <c r="F234" s="186"/>
      <c r="G234" s="29"/>
      <c r="H234" s="31"/>
      <c r="I234" s="32"/>
      <c r="J234" s="32"/>
      <c r="K234" s="32"/>
      <c r="L234" s="32"/>
      <c r="M234" s="32"/>
      <c r="S234" s="223"/>
      <c r="V234" s="223"/>
    </row>
    <row r="235" spans="1:22" x14ac:dyDescent="0.25">
      <c r="A235" s="15" t="s">
        <v>266</v>
      </c>
      <c r="B235" s="33" t="s">
        <v>264</v>
      </c>
      <c r="C235" s="40"/>
      <c r="D235" s="30">
        <v>1564</v>
      </c>
      <c r="E235" s="185"/>
      <c r="F235" s="186"/>
      <c r="G235" s="29"/>
      <c r="H235" s="31"/>
      <c r="I235" s="32"/>
      <c r="J235" s="32"/>
      <c r="K235" s="32"/>
      <c r="L235" s="32"/>
      <c r="M235" s="32"/>
      <c r="S235" s="223"/>
      <c r="V235" s="223"/>
    </row>
    <row r="236" spans="1:22" ht="15.75" thickBot="1" x14ac:dyDescent="0.3">
      <c r="A236" s="15"/>
      <c r="B236" s="33"/>
      <c r="C236" s="40"/>
      <c r="D236" s="30"/>
      <c r="E236" s="185"/>
      <c r="F236" s="186"/>
      <c r="G236" s="29"/>
      <c r="H236" s="31"/>
      <c r="I236" s="32"/>
      <c r="J236" s="32"/>
      <c r="K236" s="32"/>
      <c r="L236" s="32"/>
      <c r="M236" s="32"/>
    </row>
    <row r="237" spans="1:22" ht="15.75" thickBot="1" x14ac:dyDescent="0.3">
      <c r="A237" s="352" t="s">
        <v>88</v>
      </c>
      <c r="B237" s="353"/>
      <c r="C237" s="353"/>
      <c r="D237" s="354"/>
      <c r="E237" s="185"/>
      <c r="F237" s="186"/>
      <c r="G237" s="29"/>
      <c r="H237" s="31"/>
      <c r="I237" s="32"/>
      <c r="J237" s="32"/>
      <c r="K237" s="117"/>
      <c r="L237" s="32"/>
      <c r="M237" s="32"/>
      <c r="N237" s="29"/>
    </row>
    <row r="238" spans="1:22" x14ac:dyDescent="0.25">
      <c r="A238" s="36" t="s">
        <v>91</v>
      </c>
      <c r="B238" s="37" t="s">
        <v>243</v>
      </c>
      <c r="C238" s="38" t="s">
        <v>347</v>
      </c>
      <c r="D238" s="39">
        <v>15962</v>
      </c>
      <c r="E238" s="117"/>
      <c r="F238" s="186"/>
      <c r="G238" s="29"/>
      <c r="H238" s="31"/>
      <c r="I238" s="32"/>
      <c r="J238" s="32"/>
      <c r="K238" s="117"/>
      <c r="L238" s="32"/>
      <c r="M238" s="32"/>
      <c r="N238" s="29"/>
    </row>
    <row r="239" spans="1:22" x14ac:dyDescent="0.25">
      <c r="A239" s="15" t="s">
        <v>92</v>
      </c>
      <c r="B239" s="33" t="s">
        <v>244</v>
      </c>
      <c r="C239" s="40" t="s">
        <v>347</v>
      </c>
      <c r="D239" s="30">
        <v>8078</v>
      </c>
      <c r="E239" s="117"/>
      <c r="F239" s="186"/>
      <c r="G239" s="29"/>
      <c r="H239" s="31"/>
      <c r="I239" s="32"/>
      <c r="J239" s="32"/>
      <c r="K239" s="117"/>
      <c r="L239" s="32"/>
      <c r="M239" s="32"/>
      <c r="N239" s="29"/>
    </row>
    <row r="240" spans="1:22" x14ac:dyDescent="0.25">
      <c r="A240" s="53" t="s">
        <v>90</v>
      </c>
      <c r="B240" s="54" t="s">
        <v>245</v>
      </c>
      <c r="C240" s="55" t="s">
        <v>348</v>
      </c>
      <c r="D240" s="56">
        <v>8639</v>
      </c>
      <c r="E240" s="117"/>
      <c r="F240" s="186"/>
      <c r="G240" s="29"/>
      <c r="H240" s="31"/>
      <c r="I240" s="32"/>
      <c r="J240" s="32"/>
      <c r="K240" s="117"/>
      <c r="L240" s="32"/>
      <c r="M240" s="32"/>
      <c r="N240" s="29"/>
    </row>
    <row r="241" spans="1:14" ht="15.75" thickBot="1" x14ac:dyDescent="0.3">
      <c r="A241" s="53" t="s">
        <v>107</v>
      </c>
      <c r="B241" s="54" t="s">
        <v>246</v>
      </c>
      <c r="C241" s="55" t="s">
        <v>349</v>
      </c>
      <c r="D241" s="56">
        <v>10977</v>
      </c>
      <c r="E241" s="117"/>
      <c r="F241" s="186"/>
      <c r="G241" s="29"/>
      <c r="H241" s="31"/>
      <c r="I241" s="32"/>
      <c r="J241" s="32"/>
      <c r="K241" s="117"/>
      <c r="L241" s="32"/>
      <c r="M241" s="32"/>
      <c r="N241" s="29"/>
    </row>
    <row r="242" spans="1:14" x14ac:dyDescent="0.25">
      <c r="A242" s="36" t="s">
        <v>93</v>
      </c>
      <c r="B242" s="37" t="s">
        <v>308</v>
      </c>
      <c r="C242" s="38" t="s">
        <v>350</v>
      </c>
      <c r="D242" s="39">
        <v>3345</v>
      </c>
      <c r="E242" s="117"/>
      <c r="F242" s="186"/>
      <c r="G242" s="29"/>
      <c r="H242" s="31"/>
      <c r="I242" s="32"/>
      <c r="J242" s="32"/>
      <c r="K242" s="117"/>
      <c r="L242" s="32"/>
      <c r="M242" s="32"/>
      <c r="N242" s="29"/>
    </row>
    <row r="243" spans="1:14" x14ac:dyDescent="0.25">
      <c r="A243" s="15" t="s">
        <v>94</v>
      </c>
      <c r="B243" s="33" t="s">
        <v>309</v>
      </c>
      <c r="C243" s="40" t="s">
        <v>351</v>
      </c>
      <c r="D243" s="30">
        <v>3596</v>
      </c>
      <c r="E243" s="117"/>
      <c r="F243" s="186"/>
      <c r="G243" s="29"/>
      <c r="H243" s="31"/>
      <c r="I243" s="32"/>
      <c r="J243" s="32"/>
      <c r="K243" s="117"/>
      <c r="L243" s="32"/>
      <c r="M243" s="32"/>
      <c r="N243" s="29"/>
    </row>
    <row r="244" spans="1:14" x14ac:dyDescent="0.25">
      <c r="A244" s="15" t="s">
        <v>95</v>
      </c>
      <c r="B244" s="33" t="s">
        <v>439</v>
      </c>
      <c r="C244" s="40" t="s">
        <v>352</v>
      </c>
      <c r="D244" s="30">
        <v>3846</v>
      </c>
      <c r="E244" s="117"/>
      <c r="F244" s="186"/>
      <c r="G244" s="29"/>
      <c r="H244" s="31"/>
      <c r="I244" s="32"/>
      <c r="J244" s="32"/>
      <c r="K244" s="117"/>
      <c r="L244" s="32"/>
      <c r="M244" s="32"/>
    </row>
    <row r="245" spans="1:14" ht="15.75" thickBot="1" x14ac:dyDescent="0.3">
      <c r="A245" s="34" t="s">
        <v>108</v>
      </c>
      <c r="B245" s="35" t="s">
        <v>310</v>
      </c>
      <c r="C245" s="41" t="s">
        <v>353</v>
      </c>
      <c r="D245" s="42">
        <v>2264</v>
      </c>
      <c r="E245" s="117"/>
      <c r="F245" s="186"/>
      <c r="G245" s="29"/>
      <c r="H245" s="31"/>
      <c r="I245" s="32"/>
      <c r="J245" s="32"/>
      <c r="K245" s="117"/>
      <c r="L245" s="32"/>
      <c r="M245" s="32"/>
      <c r="N245" s="29"/>
    </row>
    <row r="246" spans="1:14" x14ac:dyDescent="0.25">
      <c r="A246" s="64" t="s">
        <v>96</v>
      </c>
      <c r="B246" s="65" t="s">
        <v>311</v>
      </c>
      <c r="C246" s="66" t="s">
        <v>354</v>
      </c>
      <c r="D246" s="67">
        <v>1899</v>
      </c>
      <c r="E246" s="117"/>
      <c r="F246" s="186"/>
      <c r="G246" s="29"/>
      <c r="H246" s="31"/>
      <c r="I246" s="32"/>
      <c r="J246" s="32"/>
      <c r="K246" s="117"/>
      <c r="L246" s="32"/>
      <c r="M246" s="32"/>
    </row>
    <row r="247" spans="1:14" x14ac:dyDescent="0.25">
      <c r="A247" s="15" t="s">
        <v>97</v>
      </c>
      <c r="B247" s="33" t="s">
        <v>312</v>
      </c>
      <c r="C247" s="40" t="s">
        <v>355</v>
      </c>
      <c r="D247" s="30">
        <v>2131</v>
      </c>
      <c r="E247" s="117"/>
      <c r="F247" s="186"/>
      <c r="G247" s="29"/>
      <c r="H247" s="31"/>
      <c r="I247" s="32"/>
      <c r="J247" s="32"/>
      <c r="K247" s="117"/>
      <c r="L247" s="32"/>
      <c r="M247" s="32"/>
    </row>
    <row r="248" spans="1:14" ht="15.75" thickBot="1" x14ac:dyDescent="0.3">
      <c r="A248" s="34" t="s">
        <v>98</v>
      </c>
      <c r="B248" s="35" t="s">
        <v>313</v>
      </c>
      <c r="C248" s="41" t="s">
        <v>356</v>
      </c>
      <c r="D248" s="42">
        <v>2381</v>
      </c>
      <c r="E248" s="117"/>
      <c r="F248" s="186"/>
      <c r="G248" s="29"/>
      <c r="H248" s="31"/>
      <c r="I248" s="32"/>
      <c r="J248" s="32"/>
      <c r="K248" s="117"/>
      <c r="L248" s="32"/>
      <c r="M248" s="32"/>
    </row>
    <row r="249" spans="1:14" x14ac:dyDescent="0.25">
      <c r="A249" s="64" t="s">
        <v>99</v>
      </c>
      <c r="B249" s="65" t="s">
        <v>89</v>
      </c>
      <c r="C249" s="66" t="s">
        <v>357</v>
      </c>
      <c r="D249" s="67">
        <v>557</v>
      </c>
      <c r="E249" s="117"/>
      <c r="F249" s="186"/>
      <c r="G249" s="29"/>
      <c r="H249" s="31"/>
      <c r="I249" s="32"/>
      <c r="J249" s="32"/>
      <c r="K249" s="117"/>
      <c r="L249" s="32"/>
      <c r="M249" s="32"/>
    </row>
    <row r="250" spans="1:14" ht="15.75" thickBot="1" x14ac:dyDescent="0.3">
      <c r="A250" s="53" t="s">
        <v>100</v>
      </c>
      <c r="B250" s="54" t="s">
        <v>247</v>
      </c>
      <c r="C250" s="55" t="s">
        <v>358</v>
      </c>
      <c r="D250" s="56">
        <v>1493</v>
      </c>
      <c r="E250" s="117"/>
      <c r="F250" s="186"/>
      <c r="G250" s="29"/>
      <c r="H250" s="31"/>
      <c r="I250" s="32"/>
      <c r="J250" s="32"/>
      <c r="K250" s="117"/>
      <c r="L250" s="32"/>
      <c r="M250" s="32"/>
    </row>
    <row r="251" spans="1:14" x14ac:dyDescent="0.25">
      <c r="A251" s="36" t="s">
        <v>75</v>
      </c>
      <c r="B251" s="37" t="s">
        <v>429</v>
      </c>
      <c r="C251" s="38" t="s">
        <v>428</v>
      </c>
      <c r="D251" s="39">
        <v>589</v>
      </c>
      <c r="E251" s="185"/>
      <c r="F251" s="186"/>
      <c r="G251" s="29"/>
      <c r="H251" s="31"/>
      <c r="I251" s="32"/>
      <c r="J251" s="32"/>
      <c r="K251" s="117"/>
      <c r="L251" s="32"/>
      <c r="M251" s="32"/>
    </row>
    <row r="252" spans="1:14" x14ac:dyDescent="0.25">
      <c r="A252" s="15" t="s">
        <v>161</v>
      </c>
      <c r="B252" s="33" t="s">
        <v>163</v>
      </c>
      <c r="C252" s="40"/>
      <c r="D252" s="30">
        <v>322</v>
      </c>
      <c r="E252" s="185"/>
      <c r="F252" s="186"/>
      <c r="G252" s="29"/>
      <c r="H252" s="31"/>
      <c r="I252" s="32"/>
      <c r="J252" s="32"/>
      <c r="K252" s="117"/>
      <c r="L252" s="32"/>
      <c r="M252" s="32"/>
    </row>
    <row r="253" spans="1:14" ht="15.75" thickBot="1" x14ac:dyDescent="0.3">
      <c r="A253" s="34" t="s">
        <v>162</v>
      </c>
      <c r="B253" s="35" t="s">
        <v>164</v>
      </c>
      <c r="C253" s="41"/>
      <c r="D253" s="42">
        <v>382</v>
      </c>
      <c r="E253" s="185"/>
      <c r="F253" s="186"/>
      <c r="G253" s="29"/>
      <c r="H253" s="31"/>
      <c r="I253" s="32"/>
      <c r="J253" s="32"/>
      <c r="K253" s="117"/>
      <c r="L253" s="32"/>
      <c r="M253" s="32"/>
    </row>
    <row r="254" spans="1:14" ht="15.75" thickBot="1" x14ac:dyDescent="0.3">
      <c r="A254" s="352" t="s">
        <v>109</v>
      </c>
      <c r="B254" s="353"/>
      <c r="C254" s="353"/>
      <c r="D254" s="354"/>
      <c r="E254" s="185"/>
      <c r="F254" s="186"/>
      <c r="G254" s="29"/>
      <c r="H254" s="31"/>
      <c r="I254" s="32"/>
      <c r="J254" s="32"/>
      <c r="K254" s="117"/>
      <c r="L254" s="32"/>
      <c r="N254" s="29"/>
    </row>
    <row r="255" spans="1:14" x14ac:dyDescent="0.25">
      <c r="A255" s="36" t="s">
        <v>385</v>
      </c>
      <c r="B255" s="37" t="s">
        <v>167</v>
      </c>
      <c r="C255" s="38" t="s">
        <v>129</v>
      </c>
      <c r="D255" s="39">
        <v>8316</v>
      </c>
      <c r="E255" s="185"/>
      <c r="F255" s="186"/>
      <c r="G255" s="29"/>
      <c r="H255" s="31"/>
      <c r="I255" s="32"/>
      <c r="J255" s="32"/>
      <c r="K255" s="117"/>
      <c r="L255" s="32"/>
      <c r="N255" s="29"/>
    </row>
    <row r="256" spans="1:14" ht="15.75" thickBot="1" x14ac:dyDescent="0.3">
      <c r="A256" s="53" t="s">
        <v>418</v>
      </c>
      <c r="B256" s="54" t="s">
        <v>168</v>
      </c>
      <c r="C256" s="55" t="s">
        <v>129</v>
      </c>
      <c r="D256" s="56">
        <v>8316</v>
      </c>
      <c r="E256" s="185"/>
      <c r="F256" s="186"/>
      <c r="G256" s="29"/>
      <c r="H256" s="31"/>
      <c r="I256" s="32"/>
      <c r="J256" s="32"/>
      <c r="K256" s="117"/>
      <c r="L256" s="32"/>
      <c r="N256" s="29"/>
    </row>
    <row r="257" spans="1:14" x14ac:dyDescent="0.25">
      <c r="A257" s="36" t="s">
        <v>386</v>
      </c>
      <c r="B257" s="37" t="s">
        <v>169</v>
      </c>
      <c r="C257" s="38" t="s">
        <v>160</v>
      </c>
      <c r="D257" s="39">
        <v>6426</v>
      </c>
      <c r="E257" s="185"/>
      <c r="F257" s="186"/>
      <c r="G257" s="29"/>
      <c r="H257" s="31"/>
      <c r="I257" s="32"/>
      <c r="J257" s="32"/>
      <c r="K257" s="117"/>
      <c r="L257" s="32"/>
      <c r="N257" s="29"/>
    </row>
    <row r="258" spans="1:14" x14ac:dyDescent="0.25">
      <c r="A258" s="15" t="s">
        <v>387</v>
      </c>
      <c r="B258" s="33" t="s">
        <v>170</v>
      </c>
      <c r="C258" s="40" t="s">
        <v>160</v>
      </c>
      <c r="D258" s="30">
        <v>6426</v>
      </c>
      <c r="E258" s="185"/>
      <c r="F258" s="186"/>
      <c r="G258" s="29"/>
      <c r="H258" s="31"/>
      <c r="I258" s="32"/>
      <c r="J258" s="32"/>
      <c r="K258" s="32"/>
      <c r="L258" s="32"/>
      <c r="N258" s="29"/>
    </row>
    <row r="259" spans="1:14" x14ac:dyDescent="0.25">
      <c r="A259" s="15" t="s">
        <v>419</v>
      </c>
      <c r="B259" s="33" t="s">
        <v>171</v>
      </c>
      <c r="C259" s="40" t="s">
        <v>160</v>
      </c>
      <c r="D259" s="30">
        <v>6426</v>
      </c>
      <c r="E259" s="185"/>
      <c r="F259" s="186"/>
      <c r="G259" s="29"/>
      <c r="H259" s="31"/>
      <c r="I259" s="32"/>
      <c r="J259" s="32"/>
      <c r="K259" s="32"/>
      <c r="L259" s="32"/>
      <c r="N259" s="29"/>
    </row>
    <row r="260" spans="1:14" ht="15.75" thickBot="1" x14ac:dyDescent="0.3">
      <c r="A260" s="34" t="s">
        <v>420</v>
      </c>
      <c r="B260" s="35" t="s">
        <v>173</v>
      </c>
      <c r="C260" s="41" t="s">
        <v>160</v>
      </c>
      <c r="D260" s="42">
        <v>6426</v>
      </c>
      <c r="F260" s="186"/>
      <c r="G260" s="29"/>
    </row>
    <row r="261" spans="1:14" x14ac:dyDescent="0.25">
      <c r="A261" s="64" t="s">
        <v>388</v>
      </c>
      <c r="B261" s="65" t="s">
        <v>174</v>
      </c>
      <c r="C261" s="66" t="s">
        <v>130</v>
      </c>
      <c r="D261" s="67">
        <v>5387</v>
      </c>
      <c r="F261" s="186"/>
      <c r="G261" s="29"/>
    </row>
    <row r="262" spans="1:14" x14ac:dyDescent="0.25">
      <c r="A262" s="15" t="s">
        <v>389</v>
      </c>
      <c r="B262" s="33" t="s">
        <v>175</v>
      </c>
      <c r="C262" s="40" t="s">
        <v>130</v>
      </c>
      <c r="D262" s="30">
        <v>5387</v>
      </c>
      <c r="F262" s="186"/>
      <c r="G262" s="29"/>
    </row>
    <row r="263" spans="1:14" x14ac:dyDescent="0.25">
      <c r="A263" s="15" t="s">
        <v>421</v>
      </c>
      <c r="B263" s="33" t="s">
        <v>176</v>
      </c>
      <c r="C263" s="40" t="s">
        <v>130</v>
      </c>
      <c r="D263" s="30">
        <v>5387</v>
      </c>
      <c r="F263" s="186"/>
      <c r="G263" s="29"/>
    </row>
    <row r="264" spans="1:14" ht="15.75" thickBot="1" x14ac:dyDescent="0.3">
      <c r="A264" s="53" t="s">
        <v>422</v>
      </c>
      <c r="B264" s="54" t="s">
        <v>172</v>
      </c>
      <c r="C264" s="55" t="s">
        <v>130</v>
      </c>
      <c r="D264" s="56">
        <v>5387</v>
      </c>
      <c r="F264" s="186"/>
      <c r="G264" s="29"/>
    </row>
    <row r="265" spans="1:14" x14ac:dyDescent="0.25">
      <c r="A265" s="36" t="s">
        <v>390</v>
      </c>
      <c r="B265" s="37" t="s">
        <v>177</v>
      </c>
      <c r="C265" s="38" t="s">
        <v>134</v>
      </c>
      <c r="D265" s="39">
        <v>9356</v>
      </c>
      <c r="F265" s="186"/>
      <c r="G265" s="29"/>
    </row>
    <row r="266" spans="1:14" ht="15.75" thickBot="1" x14ac:dyDescent="0.3">
      <c r="A266" s="34" t="s">
        <v>423</v>
      </c>
      <c r="B266" s="35" t="s">
        <v>178</v>
      </c>
      <c r="C266" s="41" t="s">
        <v>134</v>
      </c>
      <c r="D266" s="42">
        <v>9356</v>
      </c>
      <c r="F266" s="186"/>
      <c r="G266" s="29"/>
    </row>
    <row r="267" spans="1:14" x14ac:dyDescent="0.25">
      <c r="A267" s="64" t="s">
        <v>391</v>
      </c>
      <c r="B267" s="65" t="s">
        <v>179</v>
      </c>
      <c r="C267" s="66" t="s">
        <v>159</v>
      </c>
      <c r="D267" s="67">
        <v>7749</v>
      </c>
      <c r="F267" s="186"/>
      <c r="G267" s="29"/>
    </row>
    <row r="268" spans="1:14" ht="15.75" thickBot="1" x14ac:dyDescent="0.3">
      <c r="A268" s="34" t="s">
        <v>424</v>
      </c>
      <c r="B268" s="35" t="s">
        <v>180</v>
      </c>
      <c r="C268" s="41" t="s">
        <v>159</v>
      </c>
      <c r="D268" s="42">
        <v>7749</v>
      </c>
      <c r="F268" s="186"/>
      <c r="G268" s="29"/>
    </row>
    <row r="269" spans="1:14" x14ac:dyDescent="0.25">
      <c r="F269" s="186"/>
    </row>
  </sheetData>
  <autoFilter ref="G1:G269" xr:uid="{00000000-0009-0000-0000-000007000000}"/>
  <mergeCells count="42">
    <mergeCell ref="O83:S83"/>
    <mergeCell ref="U83:Y83"/>
    <mergeCell ref="AA83:AE83"/>
    <mergeCell ref="AG83:AK83"/>
    <mergeCell ref="AS120:AW120"/>
    <mergeCell ref="O120:S120"/>
    <mergeCell ref="U120:Y120"/>
    <mergeCell ref="AA120:AE120"/>
    <mergeCell ref="AG120:AK120"/>
    <mergeCell ref="AM120:AQ120"/>
    <mergeCell ref="AM83:AQ83"/>
    <mergeCell ref="AS83:AW83"/>
    <mergeCell ref="AS1:AW1"/>
    <mergeCell ref="AS23:AW23"/>
    <mergeCell ref="AS28:AW28"/>
    <mergeCell ref="AM1:AQ1"/>
    <mergeCell ref="AM23:AQ23"/>
    <mergeCell ref="AM28:AQ28"/>
    <mergeCell ref="AG23:AK23"/>
    <mergeCell ref="AG28:AK28"/>
    <mergeCell ref="AG1:AK1"/>
    <mergeCell ref="I28:M28"/>
    <mergeCell ref="O28:S28"/>
    <mergeCell ref="U28:Y28"/>
    <mergeCell ref="AA28:AE28"/>
    <mergeCell ref="AA1:AE1"/>
    <mergeCell ref="U1:Y1"/>
    <mergeCell ref="O1:S1"/>
    <mergeCell ref="I1:M1"/>
    <mergeCell ref="AA23:AE23"/>
    <mergeCell ref="O23:S23"/>
    <mergeCell ref="U23:Y23"/>
    <mergeCell ref="A254:D254"/>
    <mergeCell ref="A188:D188"/>
    <mergeCell ref="A237:D237"/>
    <mergeCell ref="I23:M23"/>
    <mergeCell ref="A1:D1"/>
    <mergeCell ref="A162:D162"/>
    <mergeCell ref="A161:D161"/>
    <mergeCell ref="I120:M120"/>
    <mergeCell ref="I83:M83"/>
    <mergeCell ref="E161:E162"/>
  </mergeCells>
  <pageMargins left="0" right="0" top="0" bottom="0" header="0" footer="0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Феникс Столы</vt:lpstr>
      <vt:lpstr>Феникс Тумбы</vt:lpstr>
      <vt:lpstr>Феникс Шкафы</vt:lpstr>
      <vt:lpstr>Ультраматт Тумбы</vt:lpstr>
      <vt:lpstr>Ультраматт Шкафы</vt:lpstr>
      <vt:lpstr>Наборные элементы</vt:lpstr>
      <vt:lpstr>КТО</vt:lpstr>
      <vt:lpstr>Таблица</vt:lpstr>
      <vt:lpstr>КТО!Область_печати</vt:lpstr>
      <vt:lpstr>'Наборные элементы'!Область_печати</vt:lpstr>
      <vt:lpstr>'Ультраматт Тумбы'!Область_печати</vt:lpstr>
      <vt:lpstr>'Ультраматт Шкафы'!Область_печати</vt:lpstr>
      <vt:lpstr>'Феникс Столы'!Область_печати</vt:lpstr>
      <vt:lpstr>'Феникс Тумбы'!Область_печати</vt:lpstr>
      <vt:lpstr>'Феникс Шкафы'!Область_печати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Professional</cp:lastModifiedBy>
  <cp:lastPrinted>2024-06-18T13:20:07Z</cp:lastPrinted>
  <dcterms:created xsi:type="dcterms:W3CDTF">2020-06-04T08:10:16Z</dcterms:created>
  <dcterms:modified xsi:type="dcterms:W3CDTF">2024-09-05T11:00:11Z</dcterms:modified>
</cp:coreProperties>
</file>