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tabRatio="401"/>
  </bookViews>
  <sheets>
    <sheet name="Столы" sheetId="27" r:id="rId1"/>
    <sheet name="Тумбы" sheetId="23" r:id="rId2"/>
    <sheet name="Шкафы" sheetId="24" r:id="rId3"/>
    <sheet name="Наборные элементы" sheetId="25" r:id="rId4"/>
    <sheet name="Таблица" sheetId="28" r:id="rId5"/>
  </sheets>
  <definedNames>
    <definedName name="_xlnm._FilterDatabase" localSheetId="4" hidden="1">Таблица!$G$1:$G$207</definedName>
    <definedName name="_xlnm.Print_Area" localSheetId="3">'Наборные элементы'!$A$1:$E$44</definedName>
    <definedName name="_xlnm.Print_Area" localSheetId="0">Столы!$A$1:$E$27</definedName>
    <definedName name="_xlnm.Print_Area" localSheetId="1">Тумбы!$A$1:$E$19</definedName>
    <definedName name="_xlnm.Print_Area" localSheetId="2">Шкафы!$A$1:$E$65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8" l="1"/>
  <c r="G8" i="28"/>
  <c r="G9" i="28"/>
  <c r="G10" i="28"/>
  <c r="G11" i="28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G36" i="28"/>
  <c r="G37" i="28"/>
  <c r="G38" i="28"/>
  <c r="G39" i="28"/>
  <c r="G40" i="28"/>
  <c r="G41" i="28"/>
  <c r="G42" i="28"/>
  <c r="G43" i="28"/>
  <c r="G44" i="28"/>
  <c r="G45" i="28"/>
  <c r="G46" i="28"/>
  <c r="G47" i="28"/>
  <c r="G48" i="28"/>
  <c r="G49" i="28"/>
  <c r="G50" i="28"/>
  <c r="G51" i="28"/>
  <c r="G52" i="28"/>
  <c r="G53" i="28"/>
  <c r="G54" i="28"/>
  <c r="G55" i="28"/>
  <c r="G56" i="28"/>
  <c r="G57" i="28"/>
  <c r="G58" i="28"/>
  <c r="G59" i="28"/>
  <c r="G60" i="28"/>
  <c r="G61" i="28"/>
  <c r="G62" i="28"/>
  <c r="G63" i="28"/>
  <c r="G64" i="28"/>
  <c r="G65" i="28"/>
  <c r="G66" i="28"/>
  <c r="G67" i="28"/>
  <c r="G68" i="28"/>
  <c r="G69" i="28"/>
  <c r="G70" i="28"/>
  <c r="G71" i="28"/>
  <c r="G72" i="28"/>
  <c r="G73" i="28"/>
  <c r="G74" i="28"/>
  <c r="G75" i="28"/>
  <c r="G76" i="28"/>
  <c r="G77" i="28"/>
  <c r="G78" i="28"/>
  <c r="G79" i="28"/>
  <c r="G80" i="28"/>
  <c r="G81" i="28"/>
  <c r="G82" i="28"/>
  <c r="G83" i="28"/>
  <c r="G84" i="28"/>
  <c r="G85" i="28"/>
  <c r="G86" i="28"/>
  <c r="G87" i="28"/>
  <c r="G88" i="28"/>
  <c r="G89" i="28"/>
  <c r="G90" i="28"/>
  <c r="G91" i="28"/>
  <c r="G92" i="28"/>
  <c r="G93" i="28"/>
  <c r="G94" i="28"/>
  <c r="G95" i="28"/>
  <c r="G96" i="28"/>
  <c r="G97" i="28"/>
  <c r="G98" i="28"/>
  <c r="G99" i="28"/>
  <c r="G100" i="28"/>
  <c r="G101" i="28"/>
  <c r="G102" i="28"/>
  <c r="G103" i="28"/>
  <c r="G104" i="28"/>
  <c r="G105" i="28"/>
  <c r="G106" i="28"/>
  <c r="G107" i="28"/>
  <c r="G108" i="28"/>
  <c r="G109" i="28"/>
  <c r="G110" i="28"/>
  <c r="G111" i="28"/>
  <c r="G112" i="28"/>
  <c r="G113" i="28"/>
  <c r="G114" i="28"/>
  <c r="G115" i="28"/>
  <c r="G116" i="28"/>
  <c r="G117" i="28"/>
  <c r="G118" i="28"/>
  <c r="G119" i="28"/>
  <c r="G120" i="28"/>
  <c r="G121" i="28"/>
  <c r="G122" i="28"/>
  <c r="G123" i="28"/>
  <c r="G124" i="28"/>
  <c r="G125" i="28"/>
  <c r="G126" i="28"/>
  <c r="G127" i="28"/>
  <c r="G128" i="28"/>
  <c r="G129" i="28"/>
  <c r="G130" i="28"/>
  <c r="G131" i="28"/>
  <c r="G132" i="28"/>
  <c r="G133" i="28"/>
  <c r="G134" i="28"/>
  <c r="G135" i="28"/>
  <c r="G136" i="28"/>
  <c r="G137" i="28"/>
  <c r="G138" i="28"/>
  <c r="G139" i="28"/>
  <c r="G140" i="28"/>
  <c r="G141" i="28"/>
  <c r="G142" i="28"/>
  <c r="G143" i="28"/>
  <c r="G144" i="28"/>
  <c r="G145" i="28"/>
  <c r="G146" i="28"/>
  <c r="G147" i="28"/>
  <c r="G148" i="28"/>
  <c r="G149" i="28"/>
  <c r="G150" i="28"/>
  <c r="G151" i="28"/>
  <c r="G152" i="28"/>
  <c r="G153" i="28"/>
  <c r="G154" i="28"/>
  <c r="G155" i="28"/>
  <c r="G156" i="28"/>
  <c r="G157" i="28"/>
  <c r="G158" i="28"/>
  <c r="G159" i="28"/>
  <c r="G160" i="28"/>
  <c r="G161" i="28"/>
  <c r="G162" i="28"/>
  <c r="G163" i="28"/>
  <c r="G164" i="28"/>
  <c r="G165" i="28"/>
  <c r="G166" i="28"/>
  <c r="G167" i="28"/>
  <c r="G168" i="28"/>
  <c r="G169" i="28"/>
  <c r="G170" i="28"/>
  <c r="G171" i="28"/>
  <c r="G172" i="28"/>
  <c r="G173" i="28"/>
  <c r="G174" i="28"/>
  <c r="G175" i="28"/>
  <c r="G176" i="28"/>
  <c r="G177" i="28"/>
  <c r="G178" i="28"/>
  <c r="G179" i="28"/>
  <c r="G180" i="28"/>
  <c r="G181" i="28"/>
  <c r="G182" i="28"/>
  <c r="G183" i="28"/>
  <c r="G184" i="28"/>
  <c r="G185" i="28"/>
  <c r="G186" i="28"/>
  <c r="G187" i="28"/>
  <c r="G188" i="28"/>
  <c r="G189" i="28"/>
  <c r="G190" i="28"/>
  <c r="G191" i="28"/>
  <c r="G192" i="28"/>
  <c r="G193" i="28"/>
  <c r="G194" i="28"/>
  <c r="G195" i="28"/>
  <c r="G196" i="28"/>
  <c r="G197" i="28"/>
  <c r="G198" i="28"/>
  <c r="G199" i="28"/>
  <c r="G200" i="28"/>
  <c r="G201" i="28"/>
  <c r="G202" i="28"/>
  <c r="G203" i="28"/>
  <c r="G204" i="28"/>
  <c r="G205" i="28"/>
  <c r="G206" i="28"/>
  <c r="G207" i="28"/>
  <c r="G208" i="28"/>
  <c r="G209" i="28"/>
  <c r="G210" i="28"/>
  <c r="G211" i="28"/>
  <c r="G212" i="28"/>
  <c r="G213" i="28"/>
  <c r="G214" i="28"/>
  <c r="G215" i="28"/>
  <c r="G216" i="28"/>
  <c r="G6" i="28"/>
  <c r="S9" i="28"/>
  <c r="Q9" i="28"/>
  <c r="P9" i="28"/>
  <c r="O9" i="28"/>
  <c r="Q8" i="28"/>
  <c r="P8" i="28"/>
  <c r="O8" i="28"/>
  <c r="S8" i="28"/>
  <c r="D13" i="28" l="1"/>
  <c r="CA9" i="28"/>
  <c r="BY9" i="28"/>
  <c r="BX9" i="28"/>
  <c r="BW9" i="28"/>
  <c r="CA8" i="28"/>
  <c r="BY8" i="28"/>
  <c r="BX8" i="28"/>
  <c r="BW8" i="28"/>
  <c r="CA7" i="28"/>
  <c r="BY7" i="28"/>
  <c r="BX7" i="28"/>
  <c r="BW7" i="28"/>
  <c r="CA6" i="28"/>
  <c r="BY6" i="28"/>
  <c r="BX6" i="28"/>
  <c r="BW6" i="28"/>
  <c r="BQ8" i="28"/>
  <c r="BQ9" i="28" l="1"/>
  <c r="D88" i="28" l="1"/>
  <c r="D87" i="28"/>
  <c r="D86" i="28"/>
  <c r="D85" i="28"/>
  <c r="D84" i="28"/>
  <c r="D83" i="28"/>
  <c r="D82" i="28"/>
  <c r="S78" i="28"/>
  <c r="Q78" i="28"/>
  <c r="P78" i="28"/>
  <c r="O78" i="28"/>
  <c r="M78" i="28"/>
  <c r="K78" i="28"/>
  <c r="J78" i="28"/>
  <c r="I78" i="28"/>
  <c r="S77" i="28"/>
  <c r="Q77" i="28"/>
  <c r="P77" i="28"/>
  <c r="O77" i="28"/>
  <c r="M77" i="28"/>
  <c r="D77" i="28" s="1"/>
  <c r="K77" i="28"/>
  <c r="J77" i="28"/>
  <c r="I77" i="28"/>
  <c r="S75" i="28"/>
  <c r="Q75" i="28"/>
  <c r="P75" i="28"/>
  <c r="O75" i="28"/>
  <c r="M75" i="28"/>
  <c r="K75" i="28"/>
  <c r="J75" i="28"/>
  <c r="I75" i="28"/>
  <c r="S74" i="28"/>
  <c r="Q74" i="28"/>
  <c r="P74" i="28"/>
  <c r="O74" i="28"/>
  <c r="M74" i="28"/>
  <c r="K74" i="28"/>
  <c r="J74" i="28"/>
  <c r="I74" i="28"/>
  <c r="D75" i="28" l="1"/>
  <c r="D74" i="28"/>
  <c r="D78" i="28"/>
  <c r="BU9" i="28"/>
  <c r="BS9" i="28"/>
  <c r="BR9" i="28"/>
  <c r="BU8" i="28"/>
  <c r="BS8" i="28"/>
  <c r="BR8" i="28"/>
  <c r="BU7" i="28"/>
  <c r="BS7" i="28"/>
  <c r="BR7" i="28"/>
  <c r="BQ7" i="28"/>
  <c r="BU6" i="28"/>
  <c r="BS6" i="28"/>
  <c r="BR6" i="28"/>
  <c r="BQ6" i="28"/>
  <c r="AW8" i="28"/>
  <c r="AU8" i="28"/>
  <c r="AT8" i="28"/>
  <c r="AS8" i="28"/>
  <c r="BO9" i="28"/>
  <c r="BM9" i="28"/>
  <c r="BL9" i="28"/>
  <c r="BK9" i="28"/>
  <c r="BO8" i="28"/>
  <c r="BM8" i="28"/>
  <c r="BL8" i="28"/>
  <c r="BK8" i="28"/>
  <c r="BO7" i="28"/>
  <c r="BM7" i="28"/>
  <c r="BL7" i="28"/>
  <c r="BK7" i="28"/>
  <c r="BO6" i="28"/>
  <c r="BM6" i="28"/>
  <c r="BL6" i="28"/>
  <c r="BK6" i="28"/>
  <c r="BI9" i="28"/>
  <c r="BG9" i="28"/>
  <c r="BF9" i="28"/>
  <c r="BE9" i="28"/>
  <c r="BI8" i="28"/>
  <c r="BG8" i="28"/>
  <c r="BF8" i="28"/>
  <c r="BE8" i="28"/>
  <c r="BI7" i="28"/>
  <c r="BG7" i="28"/>
  <c r="BF7" i="28"/>
  <c r="BE7" i="28"/>
  <c r="BI6" i="28"/>
  <c r="BG6" i="28"/>
  <c r="BF6" i="28"/>
  <c r="BE6" i="28"/>
  <c r="BC9" i="28"/>
  <c r="BA9" i="28"/>
  <c r="AZ9" i="28"/>
  <c r="AY9" i="28"/>
  <c r="BC8" i="28"/>
  <c r="BA8" i="28"/>
  <c r="AZ8" i="28"/>
  <c r="AY8" i="28"/>
  <c r="BC7" i="28"/>
  <c r="BA7" i="28"/>
  <c r="AZ7" i="28"/>
  <c r="AY7" i="28"/>
  <c r="BC6" i="28"/>
  <c r="BA6" i="28"/>
  <c r="AZ6" i="28"/>
  <c r="AY6" i="28"/>
  <c r="AW9" i="28"/>
  <c r="AU9" i="28"/>
  <c r="AT9" i="28"/>
  <c r="AS9" i="28"/>
  <c r="AW7" i="28"/>
  <c r="AU7" i="28"/>
  <c r="AT7" i="28"/>
  <c r="AS7" i="28"/>
  <c r="AW6" i="28"/>
  <c r="AU6" i="28"/>
  <c r="AT6" i="28"/>
  <c r="AS6" i="28"/>
  <c r="AQ9" i="28"/>
  <c r="AO9" i="28"/>
  <c r="AN9" i="28"/>
  <c r="AM9" i="28"/>
  <c r="AQ8" i="28"/>
  <c r="AO8" i="28"/>
  <c r="AN8" i="28"/>
  <c r="AM8" i="28"/>
  <c r="AQ7" i="28"/>
  <c r="AO7" i="28"/>
  <c r="AN7" i="28"/>
  <c r="AM7" i="28"/>
  <c r="AQ6" i="28"/>
  <c r="AO6" i="28"/>
  <c r="AN6" i="28"/>
  <c r="AM6" i="28"/>
  <c r="AK9" i="28"/>
  <c r="AI9" i="28"/>
  <c r="AH9" i="28"/>
  <c r="AG9" i="28"/>
  <c r="AK7" i="28"/>
  <c r="AI7" i="28"/>
  <c r="AH7" i="28"/>
  <c r="AG7" i="28"/>
  <c r="AK8" i="28"/>
  <c r="AI8" i="28"/>
  <c r="AH8" i="28"/>
  <c r="AG8" i="28"/>
  <c r="AK6" i="28"/>
  <c r="AI6" i="28"/>
  <c r="AH6" i="28"/>
  <c r="AG6" i="28"/>
  <c r="AE9" i="28"/>
  <c r="AC9" i="28"/>
  <c r="AB9" i="28"/>
  <c r="AA9" i="28"/>
  <c r="AE8" i="28"/>
  <c r="AC8" i="28"/>
  <c r="AB8" i="28"/>
  <c r="AA8" i="28"/>
  <c r="AE7" i="28"/>
  <c r="AC7" i="28"/>
  <c r="AB7" i="28"/>
  <c r="AA7" i="28"/>
  <c r="AE6" i="28"/>
  <c r="AC6" i="28"/>
  <c r="AB6" i="28"/>
  <c r="AA6" i="28"/>
  <c r="Y12" i="28"/>
  <c r="W12" i="28"/>
  <c r="V12" i="28"/>
  <c r="U12" i="28"/>
  <c r="S12" i="28"/>
  <c r="Q12" i="28"/>
  <c r="P12" i="28"/>
  <c r="O12" i="28"/>
  <c r="S11" i="28"/>
  <c r="Q11" i="28"/>
  <c r="P11" i="28"/>
  <c r="O11" i="28"/>
  <c r="S10" i="28"/>
  <c r="Q10" i="28"/>
  <c r="P10" i="28"/>
  <c r="O10" i="28"/>
  <c r="Y9" i="28"/>
  <c r="W9" i="28"/>
  <c r="V9" i="28"/>
  <c r="U9" i="28"/>
  <c r="Y8" i="28"/>
  <c r="W8" i="28"/>
  <c r="V8" i="28"/>
  <c r="U8" i="28"/>
  <c r="Y7" i="28"/>
  <c r="W7" i="28"/>
  <c r="V7" i="28"/>
  <c r="U7" i="28"/>
  <c r="Y6" i="28"/>
  <c r="W6" i="28"/>
  <c r="V6" i="28"/>
  <c r="U6" i="28"/>
  <c r="S7" i="28"/>
  <c r="S6" i="28"/>
  <c r="Q7" i="28"/>
  <c r="Q6" i="28"/>
  <c r="P7" i="28"/>
  <c r="P6" i="28"/>
  <c r="O7" i="28"/>
  <c r="O6" i="28"/>
  <c r="M12" i="28"/>
  <c r="M11" i="28"/>
  <c r="D11" i="28" s="1"/>
  <c r="M10" i="28"/>
  <c r="K12" i="28"/>
  <c r="K11" i="28"/>
  <c r="K10" i="28"/>
  <c r="J12" i="28"/>
  <c r="J11" i="28"/>
  <c r="J10" i="28"/>
  <c r="I12" i="28"/>
  <c r="I11" i="28"/>
  <c r="I10" i="28"/>
  <c r="M9" i="28"/>
  <c r="M8" i="28"/>
  <c r="M7" i="28"/>
  <c r="K9" i="28"/>
  <c r="K8" i="28"/>
  <c r="K7" i="28"/>
  <c r="J9" i="28"/>
  <c r="J8" i="28"/>
  <c r="J7" i="28"/>
  <c r="I9" i="28"/>
  <c r="I8" i="28"/>
  <c r="I7" i="28"/>
  <c r="M6" i="28"/>
  <c r="K6" i="28"/>
  <c r="J6" i="28"/>
  <c r="I6" i="28"/>
  <c r="D10" i="28" l="1"/>
  <c r="D12" i="28"/>
  <c r="E27" i="27" s="1"/>
  <c r="D8" i="28"/>
  <c r="E23" i="27" s="1"/>
  <c r="D7" i="28"/>
  <c r="D9" i="28"/>
  <c r="D6" i="28"/>
  <c r="E21" i="27" s="1"/>
  <c r="I21" i="28"/>
  <c r="J21" i="28"/>
  <c r="K21" i="28"/>
  <c r="M21" i="28"/>
  <c r="O21" i="28"/>
  <c r="P21" i="28"/>
  <c r="Q21" i="28"/>
  <c r="S21" i="28"/>
  <c r="U21" i="28"/>
  <c r="V21" i="28"/>
  <c r="W21" i="28"/>
  <c r="Y21" i="28"/>
  <c r="AA21" i="28"/>
  <c r="AB21" i="28"/>
  <c r="AC21" i="28"/>
  <c r="AE21" i="28"/>
  <c r="I22" i="28"/>
  <c r="J22" i="28"/>
  <c r="K22" i="28"/>
  <c r="M22" i="28"/>
  <c r="O22" i="28"/>
  <c r="P22" i="28"/>
  <c r="Q22" i="28"/>
  <c r="S22" i="28"/>
  <c r="U22" i="28"/>
  <c r="V22" i="28"/>
  <c r="W22" i="28"/>
  <c r="Y22" i="28"/>
  <c r="AA22" i="28"/>
  <c r="AB22" i="28"/>
  <c r="AC22" i="28"/>
  <c r="AE22" i="28"/>
  <c r="I32" i="28"/>
  <c r="J32" i="28"/>
  <c r="K32" i="28"/>
  <c r="M32" i="28"/>
  <c r="O32" i="28"/>
  <c r="P32" i="28"/>
  <c r="Q32" i="28"/>
  <c r="S32" i="28"/>
  <c r="U32" i="28"/>
  <c r="V32" i="28"/>
  <c r="W32" i="28"/>
  <c r="Y32" i="28"/>
  <c r="AA32" i="28"/>
  <c r="AB32" i="28"/>
  <c r="AC32" i="28"/>
  <c r="AE32" i="28"/>
  <c r="I33" i="28"/>
  <c r="J33" i="28"/>
  <c r="K33" i="28"/>
  <c r="M33" i="28"/>
  <c r="O33" i="28"/>
  <c r="P33" i="28"/>
  <c r="Q33" i="28"/>
  <c r="S33" i="28"/>
  <c r="U33" i="28"/>
  <c r="V33" i="28"/>
  <c r="W33" i="28"/>
  <c r="Y33" i="28"/>
  <c r="AA33" i="28"/>
  <c r="AB33" i="28"/>
  <c r="AC33" i="28"/>
  <c r="AE33" i="28"/>
  <c r="I36" i="28"/>
  <c r="J36" i="28"/>
  <c r="K36" i="28"/>
  <c r="M36" i="28"/>
  <c r="O36" i="28"/>
  <c r="P36" i="28"/>
  <c r="Q36" i="28"/>
  <c r="S36" i="28"/>
  <c r="U36" i="28"/>
  <c r="V36" i="28"/>
  <c r="W36" i="28"/>
  <c r="Y36" i="28"/>
  <c r="AA36" i="28"/>
  <c r="AB36" i="28"/>
  <c r="AC36" i="28"/>
  <c r="AE36" i="28"/>
  <c r="AG36" i="28"/>
  <c r="AH36" i="28"/>
  <c r="AI36" i="28"/>
  <c r="AK36" i="28"/>
  <c r="I37" i="28"/>
  <c r="J37" i="28"/>
  <c r="K37" i="28"/>
  <c r="M37" i="28"/>
  <c r="O37" i="28"/>
  <c r="P37" i="28"/>
  <c r="Q37" i="28"/>
  <c r="S37" i="28"/>
  <c r="U37" i="28"/>
  <c r="V37" i="28"/>
  <c r="W37" i="28"/>
  <c r="Y37" i="28"/>
  <c r="AA37" i="28"/>
  <c r="AB37" i="28"/>
  <c r="AC37" i="28"/>
  <c r="AE37" i="28"/>
  <c r="AG37" i="28"/>
  <c r="AH37" i="28"/>
  <c r="AI37" i="28"/>
  <c r="AK37" i="28"/>
  <c r="I38" i="28"/>
  <c r="J38" i="28"/>
  <c r="K38" i="28"/>
  <c r="M38" i="28"/>
  <c r="O38" i="28"/>
  <c r="P38" i="28"/>
  <c r="Q38" i="28"/>
  <c r="S38" i="28"/>
  <c r="U38" i="28"/>
  <c r="V38" i="28"/>
  <c r="W38" i="28"/>
  <c r="Y38" i="28"/>
  <c r="AA38" i="28"/>
  <c r="AB38" i="28"/>
  <c r="AC38" i="28"/>
  <c r="AE38" i="28"/>
  <c r="AG38" i="28"/>
  <c r="AH38" i="28"/>
  <c r="AI38" i="28"/>
  <c r="AK38" i="28"/>
  <c r="I39" i="28"/>
  <c r="J39" i="28"/>
  <c r="K39" i="28"/>
  <c r="M39" i="28"/>
  <c r="O39" i="28"/>
  <c r="P39" i="28"/>
  <c r="Q39" i="28"/>
  <c r="S39" i="28"/>
  <c r="U39" i="28"/>
  <c r="V39" i="28"/>
  <c r="W39" i="28"/>
  <c r="Y39" i="28"/>
  <c r="AA39" i="28"/>
  <c r="AB39" i="28"/>
  <c r="AC39" i="28"/>
  <c r="AE39" i="28"/>
  <c r="AG39" i="28"/>
  <c r="AH39" i="28"/>
  <c r="AI39" i="28"/>
  <c r="AK39" i="28"/>
  <c r="I41" i="28"/>
  <c r="J41" i="28"/>
  <c r="K41" i="28"/>
  <c r="M41" i="28"/>
  <c r="O41" i="28"/>
  <c r="P41" i="28"/>
  <c r="Q41" i="28"/>
  <c r="S41" i="28"/>
  <c r="U41" i="28"/>
  <c r="V41" i="28"/>
  <c r="W41" i="28"/>
  <c r="Y41" i="28"/>
  <c r="AA41" i="28"/>
  <c r="AB41" i="28"/>
  <c r="AC41" i="28"/>
  <c r="AE41" i="28"/>
  <c r="I42" i="28"/>
  <c r="J42" i="28"/>
  <c r="K42" i="28"/>
  <c r="M42" i="28"/>
  <c r="O42" i="28"/>
  <c r="P42" i="28"/>
  <c r="Q42" i="28"/>
  <c r="S42" i="28"/>
  <c r="U42" i="28"/>
  <c r="V42" i="28"/>
  <c r="W42" i="28"/>
  <c r="Y42" i="28"/>
  <c r="AA42" i="28"/>
  <c r="AB42" i="28"/>
  <c r="AC42" i="28"/>
  <c r="AE42" i="28"/>
  <c r="I45" i="28"/>
  <c r="J45" i="28"/>
  <c r="K45" i="28"/>
  <c r="M45" i="28"/>
  <c r="O45" i="28"/>
  <c r="P45" i="28"/>
  <c r="Q45" i="28"/>
  <c r="S45" i="28"/>
  <c r="U45" i="28"/>
  <c r="V45" i="28"/>
  <c r="W45" i="28"/>
  <c r="Y45" i="28"/>
  <c r="AA45" i="28"/>
  <c r="AB45" i="28"/>
  <c r="AC45" i="28"/>
  <c r="AE45" i="28"/>
  <c r="I46" i="28"/>
  <c r="J46" i="28"/>
  <c r="K46" i="28"/>
  <c r="M46" i="28"/>
  <c r="O46" i="28"/>
  <c r="P46" i="28"/>
  <c r="Q46" i="28"/>
  <c r="S46" i="28"/>
  <c r="U46" i="28"/>
  <c r="V46" i="28"/>
  <c r="W46" i="28"/>
  <c r="Y46" i="28"/>
  <c r="AA46" i="28"/>
  <c r="AB46" i="28"/>
  <c r="AC46" i="28"/>
  <c r="AE46" i="28"/>
  <c r="I53" i="28"/>
  <c r="J53" i="28"/>
  <c r="K53" i="28"/>
  <c r="M53" i="28"/>
  <c r="O53" i="28"/>
  <c r="P53" i="28"/>
  <c r="Q53" i="28"/>
  <c r="S53" i="28"/>
  <c r="U53" i="28"/>
  <c r="V53" i="28"/>
  <c r="W53" i="28"/>
  <c r="Y53" i="28"/>
  <c r="AA53" i="28"/>
  <c r="AB53" i="28"/>
  <c r="AC53" i="28"/>
  <c r="AE53" i="28"/>
  <c r="I54" i="28"/>
  <c r="J54" i="28"/>
  <c r="K54" i="28"/>
  <c r="M54" i="28"/>
  <c r="O54" i="28"/>
  <c r="P54" i="28"/>
  <c r="Q54" i="28"/>
  <c r="S54" i="28"/>
  <c r="U54" i="28"/>
  <c r="V54" i="28"/>
  <c r="W54" i="28"/>
  <c r="Y54" i="28"/>
  <c r="AA54" i="28"/>
  <c r="AB54" i="28"/>
  <c r="AC54" i="28"/>
  <c r="AE54" i="28"/>
  <c r="I59" i="28"/>
  <c r="J59" i="28"/>
  <c r="K59" i="28"/>
  <c r="M59" i="28"/>
  <c r="O59" i="28"/>
  <c r="P59" i="28"/>
  <c r="Q59" i="28"/>
  <c r="S59" i="28"/>
  <c r="U59" i="28"/>
  <c r="V59" i="28"/>
  <c r="W59" i="28"/>
  <c r="Y59" i="28"/>
  <c r="I60" i="28"/>
  <c r="J60" i="28"/>
  <c r="K60" i="28"/>
  <c r="M60" i="28"/>
  <c r="O60" i="28"/>
  <c r="P60" i="28"/>
  <c r="Q60" i="28"/>
  <c r="S60" i="28"/>
  <c r="U60" i="28"/>
  <c r="V60" i="28"/>
  <c r="W60" i="28"/>
  <c r="Y60" i="28"/>
  <c r="I61" i="28"/>
  <c r="J61" i="28"/>
  <c r="K61" i="28"/>
  <c r="M61" i="28"/>
  <c r="O61" i="28"/>
  <c r="P61" i="28"/>
  <c r="Q61" i="28"/>
  <c r="S61" i="28"/>
  <c r="U61" i="28"/>
  <c r="V61" i="28"/>
  <c r="W61" i="28"/>
  <c r="Y61" i="28"/>
  <c r="I62" i="28"/>
  <c r="J62" i="28"/>
  <c r="K62" i="28"/>
  <c r="M62" i="28"/>
  <c r="O62" i="28"/>
  <c r="P62" i="28"/>
  <c r="Q62" i="28"/>
  <c r="S62" i="28"/>
  <c r="U62" i="28"/>
  <c r="V62" i="28"/>
  <c r="W62" i="28"/>
  <c r="Y62" i="28"/>
  <c r="I63" i="28"/>
  <c r="J63" i="28"/>
  <c r="K63" i="28"/>
  <c r="M63" i="28"/>
  <c r="O63" i="28"/>
  <c r="P63" i="28"/>
  <c r="Q63" i="28"/>
  <c r="S63" i="28"/>
  <c r="U63" i="28"/>
  <c r="V63" i="28"/>
  <c r="W63" i="28"/>
  <c r="Y63" i="28"/>
  <c r="I64" i="28"/>
  <c r="J64" i="28"/>
  <c r="K64" i="28"/>
  <c r="M64" i="28"/>
  <c r="O64" i="28"/>
  <c r="P64" i="28"/>
  <c r="Q64" i="28"/>
  <c r="S64" i="28"/>
  <c r="U64" i="28"/>
  <c r="V64" i="28"/>
  <c r="W64" i="28"/>
  <c r="Y64" i="28"/>
  <c r="I65" i="28"/>
  <c r="J65" i="28"/>
  <c r="K65" i="28"/>
  <c r="M65" i="28"/>
  <c r="O65" i="28"/>
  <c r="P65" i="28"/>
  <c r="Q65" i="28"/>
  <c r="S65" i="28"/>
  <c r="U65" i="28"/>
  <c r="V65" i="28"/>
  <c r="W65" i="28"/>
  <c r="Y65" i="28"/>
  <c r="I66" i="28"/>
  <c r="J66" i="28"/>
  <c r="K66" i="28"/>
  <c r="M66" i="28"/>
  <c r="O66" i="28"/>
  <c r="P66" i="28"/>
  <c r="Q66" i="28"/>
  <c r="S66" i="28"/>
  <c r="U66" i="28"/>
  <c r="V66" i="28"/>
  <c r="W66" i="28"/>
  <c r="Y66" i="28"/>
  <c r="I69" i="28"/>
  <c r="J69" i="28"/>
  <c r="K69" i="28"/>
  <c r="M69" i="28"/>
  <c r="O69" i="28"/>
  <c r="P69" i="28"/>
  <c r="Q69" i="28"/>
  <c r="S69" i="28"/>
  <c r="U69" i="28"/>
  <c r="V69" i="28"/>
  <c r="W69" i="28"/>
  <c r="Y69" i="28"/>
  <c r="I70" i="28"/>
  <c r="J70" i="28"/>
  <c r="K70" i="28"/>
  <c r="M70" i="28"/>
  <c r="O70" i="28"/>
  <c r="P70" i="28"/>
  <c r="Q70" i="28"/>
  <c r="S70" i="28"/>
  <c r="U70" i="28"/>
  <c r="V70" i="28"/>
  <c r="W70" i="28"/>
  <c r="Y70" i="28"/>
  <c r="I71" i="28"/>
  <c r="J71" i="28"/>
  <c r="K71" i="28"/>
  <c r="M71" i="28"/>
  <c r="O71" i="28"/>
  <c r="P71" i="28"/>
  <c r="Q71" i="28"/>
  <c r="S71" i="28"/>
  <c r="U71" i="28"/>
  <c r="V71" i="28"/>
  <c r="W71" i="28"/>
  <c r="Y71" i="28"/>
  <c r="I72" i="28"/>
  <c r="J72" i="28"/>
  <c r="K72" i="28"/>
  <c r="M72" i="28"/>
  <c r="O72" i="28"/>
  <c r="P72" i="28"/>
  <c r="Q72" i="28"/>
  <c r="S72" i="28"/>
  <c r="U72" i="28"/>
  <c r="V72" i="28"/>
  <c r="W72" i="28"/>
  <c r="Y72" i="28"/>
  <c r="D113" i="28"/>
  <c r="E44" i="25" s="1"/>
  <c r="D112" i="28"/>
  <c r="E43" i="25" s="1"/>
  <c r="D111" i="28"/>
  <c r="E42" i="25" s="1"/>
  <c r="D110" i="28"/>
  <c r="E41" i="25" s="1"/>
  <c r="D109" i="28"/>
  <c r="E40" i="25" s="1"/>
  <c r="D108" i="28"/>
  <c r="E39" i="25" s="1"/>
  <c r="D107" i="28"/>
  <c r="E38" i="25" s="1"/>
  <c r="D106" i="28"/>
  <c r="E37" i="25" s="1"/>
  <c r="D105" i="28"/>
  <c r="E36" i="25" s="1"/>
  <c r="S103" i="28"/>
  <c r="Q103" i="28"/>
  <c r="P103" i="28"/>
  <c r="O103" i="28"/>
  <c r="M103" i="28"/>
  <c r="D103" i="28" s="1"/>
  <c r="K103" i="28"/>
  <c r="J103" i="28"/>
  <c r="I103" i="28"/>
  <c r="S102" i="28"/>
  <c r="Q102" i="28"/>
  <c r="P102" i="28"/>
  <c r="O102" i="28"/>
  <c r="M102" i="28"/>
  <c r="K102" i="28"/>
  <c r="J102" i="28"/>
  <c r="I102" i="28"/>
  <c r="S101" i="28"/>
  <c r="Q101" i="28"/>
  <c r="P101" i="28"/>
  <c r="O101" i="28"/>
  <c r="M101" i="28"/>
  <c r="D101" i="28" s="1"/>
  <c r="K101" i="28"/>
  <c r="J101" i="28"/>
  <c r="I101" i="28"/>
  <c r="S100" i="28"/>
  <c r="Q100" i="28"/>
  <c r="P100" i="28"/>
  <c r="O100" i="28"/>
  <c r="M100" i="28"/>
  <c r="K100" i="28"/>
  <c r="J100" i="28"/>
  <c r="I100" i="28"/>
  <c r="S99" i="28"/>
  <c r="Q99" i="28"/>
  <c r="P99" i="28"/>
  <c r="O99" i="28"/>
  <c r="M99" i="28"/>
  <c r="K99" i="28"/>
  <c r="J99" i="28"/>
  <c r="I99" i="28"/>
  <c r="D99" i="28"/>
  <c r="S98" i="28"/>
  <c r="Q98" i="28"/>
  <c r="P98" i="28"/>
  <c r="O98" i="28"/>
  <c r="M98" i="28"/>
  <c r="K98" i="28"/>
  <c r="J98" i="28"/>
  <c r="I98" i="28"/>
  <c r="S97" i="28"/>
  <c r="Q97" i="28"/>
  <c r="P97" i="28"/>
  <c r="O97" i="28"/>
  <c r="M97" i="28"/>
  <c r="D97" i="28" s="1"/>
  <c r="K97" i="28"/>
  <c r="J97" i="28"/>
  <c r="I97" i="28"/>
  <c r="S96" i="28"/>
  <c r="Q96" i="28"/>
  <c r="P96" i="28"/>
  <c r="O96" i="28"/>
  <c r="M96" i="28"/>
  <c r="K96" i="28"/>
  <c r="J96" i="28"/>
  <c r="I96" i="28"/>
  <c r="S95" i="28"/>
  <c r="Q95" i="28"/>
  <c r="P95" i="28"/>
  <c r="O95" i="28"/>
  <c r="M95" i="28"/>
  <c r="D95" i="28" s="1"/>
  <c r="K95" i="28"/>
  <c r="J95" i="28"/>
  <c r="I95" i="28"/>
  <c r="S94" i="28"/>
  <c r="Q94" i="28"/>
  <c r="P94" i="28"/>
  <c r="O94" i="28"/>
  <c r="M94" i="28"/>
  <c r="K94" i="28"/>
  <c r="J94" i="28"/>
  <c r="I94" i="28"/>
  <c r="S93" i="28"/>
  <c r="Q93" i="28"/>
  <c r="P93" i="28"/>
  <c r="O93" i="28"/>
  <c r="M93" i="28"/>
  <c r="D93" i="28" s="1"/>
  <c r="K93" i="28"/>
  <c r="J93" i="28"/>
  <c r="I93" i="28"/>
  <c r="S92" i="28"/>
  <c r="Q92" i="28"/>
  <c r="P92" i="28"/>
  <c r="O92" i="28"/>
  <c r="M92" i="28"/>
  <c r="D92" i="28" s="1"/>
  <c r="E23" i="25" s="1"/>
  <c r="K92" i="28"/>
  <c r="J92" i="28"/>
  <c r="I92" i="28"/>
  <c r="S91" i="28"/>
  <c r="Q91" i="28"/>
  <c r="P91" i="28"/>
  <c r="O91" i="28"/>
  <c r="M91" i="28"/>
  <c r="K91" i="28"/>
  <c r="J91" i="28"/>
  <c r="I91" i="28"/>
  <c r="S90" i="28"/>
  <c r="Q90" i="28"/>
  <c r="P90" i="28"/>
  <c r="O90" i="28"/>
  <c r="M90" i="28"/>
  <c r="D90" i="28" s="1"/>
  <c r="E21" i="25" s="1"/>
  <c r="K90" i="28"/>
  <c r="J90" i="28"/>
  <c r="I90" i="28"/>
  <c r="E11" i="25"/>
  <c r="E10" i="25"/>
  <c r="E9" i="25"/>
  <c r="E8" i="25"/>
  <c r="E7" i="25"/>
  <c r="E6" i="25"/>
  <c r="E5" i="25"/>
  <c r="E19" i="25"/>
  <c r="E18" i="25"/>
  <c r="E16" i="25"/>
  <c r="E14" i="25"/>
  <c r="E13" i="25"/>
  <c r="Y17" i="28"/>
  <c r="W17" i="28"/>
  <c r="V17" i="28"/>
  <c r="U17" i="28"/>
  <c r="S17" i="28"/>
  <c r="Q17" i="28"/>
  <c r="P17" i="28"/>
  <c r="O17" i="28"/>
  <c r="M17" i="28"/>
  <c r="K17" i="28"/>
  <c r="J17" i="28"/>
  <c r="I17" i="28"/>
  <c r="Y16" i="28"/>
  <c r="W16" i="28"/>
  <c r="V16" i="28"/>
  <c r="U16" i="28"/>
  <c r="S16" i="28"/>
  <c r="Q16" i="28"/>
  <c r="P16" i="28"/>
  <c r="O16" i="28"/>
  <c r="M16" i="28"/>
  <c r="K16" i="28"/>
  <c r="J16" i="28"/>
  <c r="I16" i="28"/>
  <c r="Y15" i="28"/>
  <c r="W15" i="28"/>
  <c r="V15" i="28"/>
  <c r="U15" i="28"/>
  <c r="S15" i="28"/>
  <c r="Q15" i="28"/>
  <c r="P15" i="28"/>
  <c r="O15" i="28"/>
  <c r="M15" i="28"/>
  <c r="K15" i="28"/>
  <c r="J15" i="28"/>
  <c r="I15" i="28"/>
  <c r="Y14" i="28"/>
  <c r="W14" i="28"/>
  <c r="V14" i="28"/>
  <c r="U14" i="28"/>
  <c r="S14" i="28"/>
  <c r="Q14" i="28"/>
  <c r="P14" i="28"/>
  <c r="O14" i="28"/>
  <c r="M14" i="28"/>
  <c r="K14" i="28"/>
  <c r="J14" i="28"/>
  <c r="I14" i="28"/>
  <c r="S68" i="28"/>
  <c r="Q68" i="28"/>
  <c r="P68" i="28"/>
  <c r="O68" i="28"/>
  <c r="M68" i="28"/>
  <c r="D68" i="28" s="1"/>
  <c r="E61" i="24" s="1"/>
  <c r="K68" i="28"/>
  <c r="J68" i="28"/>
  <c r="I68" i="28"/>
  <c r="S67" i="28"/>
  <c r="Q67" i="28"/>
  <c r="P67" i="28"/>
  <c r="O67" i="28"/>
  <c r="M67" i="28"/>
  <c r="K67" i="28"/>
  <c r="J67" i="28"/>
  <c r="I67" i="28"/>
  <c r="S58" i="28"/>
  <c r="Q58" i="28"/>
  <c r="P58" i="28"/>
  <c r="O58" i="28"/>
  <c r="M58" i="28"/>
  <c r="K58" i="28"/>
  <c r="J58" i="28"/>
  <c r="I58" i="28"/>
  <c r="S57" i="28"/>
  <c r="Q57" i="28"/>
  <c r="P57" i="28"/>
  <c r="O57" i="28"/>
  <c r="M57" i="28"/>
  <c r="K57" i="28"/>
  <c r="J57" i="28"/>
  <c r="I57" i="28"/>
  <c r="S56" i="28"/>
  <c r="Q56" i="28"/>
  <c r="P56" i="28"/>
  <c r="O56" i="28"/>
  <c r="M56" i="28"/>
  <c r="K56" i="28"/>
  <c r="J56" i="28"/>
  <c r="I56" i="28"/>
  <c r="S55" i="28"/>
  <c r="Q55" i="28"/>
  <c r="P55" i="28"/>
  <c r="O55" i="28"/>
  <c r="M55" i="28"/>
  <c r="D55" i="28" s="1"/>
  <c r="E48" i="24" s="1"/>
  <c r="K55" i="28"/>
  <c r="J55" i="28"/>
  <c r="I55" i="28"/>
  <c r="Y52" i="28"/>
  <c r="W52" i="28"/>
  <c r="V52" i="28"/>
  <c r="U52" i="28"/>
  <c r="S52" i="28"/>
  <c r="Q52" i="28"/>
  <c r="P52" i="28"/>
  <c r="O52" i="28"/>
  <c r="M52" i="28"/>
  <c r="K52" i="28"/>
  <c r="J52" i="28"/>
  <c r="I52" i="28"/>
  <c r="AK51" i="28"/>
  <c r="AI51" i="28"/>
  <c r="AH51" i="28"/>
  <c r="AG51" i="28"/>
  <c r="AE51" i="28"/>
  <c r="AC51" i="28"/>
  <c r="AB51" i="28"/>
  <c r="AA51" i="28"/>
  <c r="Y51" i="28"/>
  <c r="W51" i="28"/>
  <c r="V51" i="28"/>
  <c r="U51" i="28"/>
  <c r="S51" i="28"/>
  <c r="Q51" i="28"/>
  <c r="P51" i="28"/>
  <c r="O51" i="28"/>
  <c r="M51" i="28"/>
  <c r="D51" i="28" s="1"/>
  <c r="E44" i="24" s="1"/>
  <c r="K51" i="28"/>
  <c r="J51" i="28"/>
  <c r="I51" i="28"/>
  <c r="AK50" i="28"/>
  <c r="AI50" i="28"/>
  <c r="AH50" i="28"/>
  <c r="AG50" i="28"/>
  <c r="AE50" i="28"/>
  <c r="AC50" i="28"/>
  <c r="AB50" i="28"/>
  <c r="AA50" i="28"/>
  <c r="Y50" i="28"/>
  <c r="W50" i="28"/>
  <c r="V50" i="28"/>
  <c r="U50" i="28"/>
  <c r="S50" i="28"/>
  <c r="Q50" i="28"/>
  <c r="P50" i="28"/>
  <c r="O50" i="28"/>
  <c r="M50" i="28"/>
  <c r="K50" i="28"/>
  <c r="J50" i="28"/>
  <c r="I50" i="28"/>
  <c r="AK49" i="28"/>
  <c r="AI49" i="28"/>
  <c r="AH49" i="28"/>
  <c r="AG49" i="28"/>
  <c r="AE49" i="28"/>
  <c r="AC49" i="28"/>
  <c r="AB49" i="28"/>
  <c r="AA49" i="28"/>
  <c r="Y49" i="28"/>
  <c r="W49" i="28"/>
  <c r="V49" i="28"/>
  <c r="U49" i="28"/>
  <c r="S49" i="28"/>
  <c r="D49" i="28" s="1"/>
  <c r="E42" i="24" s="1"/>
  <c r="Q49" i="28"/>
  <c r="P49" i="28"/>
  <c r="O49" i="28"/>
  <c r="M49" i="28"/>
  <c r="K49" i="28"/>
  <c r="J49" i="28"/>
  <c r="I49" i="28"/>
  <c r="AK48" i="28"/>
  <c r="AI48" i="28"/>
  <c r="AH48" i="28"/>
  <c r="AG48" i="28"/>
  <c r="AE48" i="28"/>
  <c r="AC48" i="28"/>
  <c r="AB48" i="28"/>
  <c r="AA48" i="28"/>
  <c r="Y48" i="28"/>
  <c r="W48" i="28"/>
  <c r="V48" i="28"/>
  <c r="U48" i="28"/>
  <c r="S48" i="28"/>
  <c r="Q48" i="28"/>
  <c r="P48" i="28"/>
  <c r="O48" i="28"/>
  <c r="M48" i="28"/>
  <c r="D48" i="28" s="1"/>
  <c r="E41" i="24" s="1"/>
  <c r="K48" i="28"/>
  <c r="J48" i="28"/>
  <c r="I48" i="28"/>
  <c r="Y44" i="28"/>
  <c r="W44" i="28"/>
  <c r="V44" i="28"/>
  <c r="U44" i="28"/>
  <c r="S44" i="28"/>
  <c r="Q44" i="28"/>
  <c r="P44" i="28"/>
  <c r="O44" i="28"/>
  <c r="M44" i="28"/>
  <c r="D44" i="28" s="1"/>
  <c r="E37" i="24" s="1"/>
  <c r="K44" i="28"/>
  <c r="J44" i="28"/>
  <c r="I44" i="28"/>
  <c r="Y40" i="28"/>
  <c r="W40" i="28"/>
  <c r="V40" i="28"/>
  <c r="U40" i="28"/>
  <c r="S40" i="28"/>
  <c r="Q40" i="28"/>
  <c r="P40" i="28"/>
  <c r="O40" i="28"/>
  <c r="M40" i="28"/>
  <c r="K40" i="28"/>
  <c r="J40" i="28"/>
  <c r="I40" i="28"/>
  <c r="AE35" i="28"/>
  <c r="AC35" i="28"/>
  <c r="AB35" i="28"/>
  <c r="AA35" i="28"/>
  <c r="Y35" i="28"/>
  <c r="W35" i="28"/>
  <c r="V35" i="28"/>
  <c r="U35" i="28"/>
  <c r="S35" i="28"/>
  <c r="Q35" i="28"/>
  <c r="P35" i="28"/>
  <c r="O35" i="28"/>
  <c r="M35" i="28"/>
  <c r="K35" i="28"/>
  <c r="J35" i="28"/>
  <c r="I35" i="28"/>
  <c r="D35" i="28"/>
  <c r="E28" i="24" s="1"/>
  <c r="AE34" i="28"/>
  <c r="AC34" i="28"/>
  <c r="AB34" i="28"/>
  <c r="AA34" i="28"/>
  <c r="Y34" i="28"/>
  <c r="W34" i="28"/>
  <c r="V34" i="28"/>
  <c r="U34" i="28"/>
  <c r="S34" i="28"/>
  <c r="Q34" i="28"/>
  <c r="P34" i="28"/>
  <c r="O34" i="28"/>
  <c r="M34" i="28"/>
  <c r="D34" i="28" s="1"/>
  <c r="E27" i="24" s="1"/>
  <c r="K34" i="28"/>
  <c r="J34" i="28"/>
  <c r="I34" i="28"/>
  <c r="Y31" i="28"/>
  <c r="W31" i="28"/>
  <c r="V31" i="28"/>
  <c r="U31" i="28"/>
  <c r="S31" i="28"/>
  <c r="Q31" i="28"/>
  <c r="P31" i="28"/>
  <c r="O31" i="28"/>
  <c r="M31" i="28"/>
  <c r="D31" i="28" s="1"/>
  <c r="E24" i="24" s="1"/>
  <c r="K31" i="28"/>
  <c r="J31" i="28"/>
  <c r="I31" i="28"/>
  <c r="AW30" i="28"/>
  <c r="AU30" i="28"/>
  <c r="AT30" i="28"/>
  <c r="AS30" i="28"/>
  <c r="AQ30" i="28"/>
  <c r="AO30" i="28"/>
  <c r="AN30" i="28"/>
  <c r="AM30" i="28"/>
  <c r="AK30" i="28"/>
  <c r="AI30" i="28"/>
  <c r="AH30" i="28"/>
  <c r="AG30" i="28"/>
  <c r="AE30" i="28"/>
  <c r="AC30" i="28"/>
  <c r="AB30" i="28"/>
  <c r="AA30" i="28"/>
  <c r="Y30" i="28"/>
  <c r="W30" i="28"/>
  <c r="V30" i="28"/>
  <c r="U30" i="28"/>
  <c r="S30" i="28"/>
  <c r="Q30" i="28"/>
  <c r="P30" i="28"/>
  <c r="O30" i="28"/>
  <c r="M30" i="28"/>
  <c r="K30" i="28"/>
  <c r="J30" i="28"/>
  <c r="I30" i="28"/>
  <c r="AW29" i="28"/>
  <c r="AU29" i="28"/>
  <c r="AT29" i="28"/>
  <c r="AS29" i="28"/>
  <c r="AQ29" i="28"/>
  <c r="AO29" i="28"/>
  <c r="AN29" i="28"/>
  <c r="AM29" i="28"/>
  <c r="AK29" i="28"/>
  <c r="AI29" i="28"/>
  <c r="AH29" i="28"/>
  <c r="AG29" i="28"/>
  <c r="AE29" i="28"/>
  <c r="AC29" i="28"/>
  <c r="AB29" i="28"/>
  <c r="AA29" i="28"/>
  <c r="Y29" i="28"/>
  <c r="W29" i="28"/>
  <c r="V29" i="28"/>
  <c r="U29" i="28"/>
  <c r="S29" i="28"/>
  <c r="Q29" i="28"/>
  <c r="P29" i="28"/>
  <c r="O29" i="28"/>
  <c r="M29" i="28"/>
  <c r="K29" i="28"/>
  <c r="J29" i="28"/>
  <c r="I29" i="28"/>
  <c r="Y27" i="28"/>
  <c r="W27" i="28"/>
  <c r="V27" i="28"/>
  <c r="U27" i="28"/>
  <c r="S27" i="28"/>
  <c r="Q27" i="28"/>
  <c r="P27" i="28"/>
  <c r="O27" i="28"/>
  <c r="M27" i="28"/>
  <c r="K27" i="28"/>
  <c r="J27" i="28"/>
  <c r="I27" i="28"/>
  <c r="Y26" i="28"/>
  <c r="W26" i="28"/>
  <c r="V26" i="28"/>
  <c r="U26" i="28"/>
  <c r="S26" i="28"/>
  <c r="Q26" i="28"/>
  <c r="P26" i="28"/>
  <c r="O26" i="28"/>
  <c r="M26" i="28"/>
  <c r="K26" i="28"/>
  <c r="J26" i="28"/>
  <c r="I26" i="28"/>
  <c r="AE24" i="28"/>
  <c r="AC24" i="28"/>
  <c r="AB24" i="28"/>
  <c r="AA24" i="28"/>
  <c r="Y24" i="28"/>
  <c r="W24" i="28"/>
  <c r="V24" i="28"/>
  <c r="U24" i="28"/>
  <c r="S24" i="28"/>
  <c r="Q24" i="28"/>
  <c r="P24" i="28"/>
  <c r="O24" i="28"/>
  <c r="M24" i="28"/>
  <c r="D24" i="28" s="1"/>
  <c r="E17" i="24" s="1"/>
  <c r="K24" i="28"/>
  <c r="J24" i="28"/>
  <c r="I24" i="28"/>
  <c r="AE23" i="28"/>
  <c r="AC23" i="28"/>
  <c r="AB23" i="28"/>
  <c r="AA23" i="28"/>
  <c r="Y23" i="28"/>
  <c r="W23" i="28"/>
  <c r="V23" i="28"/>
  <c r="U23" i="28"/>
  <c r="S23" i="28"/>
  <c r="D23" i="28" s="1"/>
  <c r="E16" i="24" s="1"/>
  <c r="Q23" i="28"/>
  <c r="P23" i="28"/>
  <c r="O23" i="28"/>
  <c r="M23" i="28"/>
  <c r="K23" i="28"/>
  <c r="J23" i="28"/>
  <c r="I23" i="28"/>
  <c r="Y20" i="28"/>
  <c r="W20" i="28"/>
  <c r="V20" i="28"/>
  <c r="U20" i="28"/>
  <c r="S20" i="28"/>
  <c r="Q20" i="28"/>
  <c r="P20" i="28"/>
  <c r="O20" i="28"/>
  <c r="M20" i="28"/>
  <c r="K20" i="28"/>
  <c r="J20" i="28"/>
  <c r="I20" i="28"/>
  <c r="E26" i="27"/>
  <c r="E25" i="27"/>
  <c r="D58" i="28" l="1"/>
  <c r="E51" i="24" s="1"/>
  <c r="D16" i="28"/>
  <c r="D94" i="28"/>
  <c r="D40" i="28"/>
  <c r="E33" i="24" s="1"/>
  <c r="D17" i="28"/>
  <c r="E19" i="23" s="1"/>
  <c r="D96" i="28"/>
  <c r="E27" i="25" s="1"/>
  <c r="D29" i="28"/>
  <c r="E22" i="24" s="1"/>
  <c r="D50" i="28"/>
  <c r="E43" i="24" s="1"/>
  <c r="D26" i="28"/>
  <c r="E19" i="24" s="1"/>
  <c r="D56" i="28"/>
  <c r="E49" i="24" s="1"/>
  <c r="D67" i="28"/>
  <c r="E60" i="24" s="1"/>
  <c r="D102" i="28"/>
  <c r="E33" i="25" s="1"/>
  <c r="D98" i="28"/>
  <c r="D20" i="28"/>
  <c r="E13" i="24" s="1"/>
  <c r="D14" i="28"/>
  <c r="E16" i="23" s="1"/>
  <c r="D100" i="28"/>
  <c r="E31" i="25" s="1"/>
  <c r="D15" i="28"/>
  <c r="E17" i="23" s="1"/>
  <c r="D30" i="28"/>
  <c r="E23" i="24" s="1"/>
  <c r="D52" i="28"/>
  <c r="E45" i="24" s="1"/>
  <c r="D91" i="28"/>
  <c r="D27" i="28"/>
  <c r="E20" i="24" s="1"/>
  <c r="D71" i="28"/>
  <c r="E64" i="24" s="1"/>
  <c r="D69" i="28"/>
  <c r="E62" i="24" s="1"/>
  <c r="D65" i="28"/>
  <c r="E58" i="24" s="1"/>
  <c r="D63" i="28"/>
  <c r="E56" i="24" s="1"/>
  <c r="D61" i="28"/>
  <c r="E54" i="24" s="1"/>
  <c r="D59" i="28"/>
  <c r="E52" i="24" s="1"/>
  <c r="D53" i="28"/>
  <c r="E46" i="24" s="1"/>
  <c r="D46" i="28"/>
  <c r="E39" i="24" s="1"/>
  <c r="D41" i="28"/>
  <c r="E34" i="24" s="1"/>
  <c r="D39" i="28"/>
  <c r="E32" i="24" s="1"/>
  <c r="D37" i="28"/>
  <c r="E30" i="24" s="1"/>
  <c r="D33" i="28"/>
  <c r="E26" i="24" s="1"/>
  <c r="D21" i="28"/>
  <c r="E14" i="24" s="1"/>
  <c r="D66" i="28"/>
  <c r="E59" i="24" s="1"/>
  <c r="D32" i="28"/>
  <c r="E25" i="24" s="1"/>
  <c r="D72" i="28"/>
  <c r="E65" i="24" s="1"/>
  <c r="D64" i="28"/>
  <c r="E57" i="24" s="1"/>
  <c r="D38" i="28"/>
  <c r="E31" i="24" s="1"/>
  <c r="D70" i="28"/>
  <c r="E63" i="24" s="1"/>
  <c r="D62" i="28"/>
  <c r="E55" i="24" s="1"/>
  <c r="D54" i="28"/>
  <c r="E47" i="24" s="1"/>
  <c r="D45" i="28"/>
  <c r="E38" i="24" s="1"/>
  <c r="D36" i="28"/>
  <c r="E29" i="24" s="1"/>
  <c r="D60" i="28"/>
  <c r="E53" i="24" s="1"/>
  <c r="D42" i="28"/>
  <c r="E35" i="24" s="1"/>
  <c r="D22" i="28"/>
  <c r="E15" i="24" s="1"/>
  <c r="D57" i="28"/>
  <c r="E50" i="24" s="1"/>
  <c r="E18" i="23"/>
  <c r="E1" i="25"/>
  <c r="E1" i="24"/>
  <c r="E1" i="23"/>
</calcChain>
</file>

<file path=xl/sharedStrings.xml><?xml version="1.0" encoding="utf-8"?>
<sst xmlns="http://schemas.openxmlformats.org/spreadsheetml/2006/main" count="1037" uniqueCount="418">
  <si>
    <t>Артикул</t>
  </si>
  <si>
    <t>ОПИСАНИЕ СЕРИИ:</t>
  </si>
  <si>
    <t>Размеры (ШхГхВ)</t>
  </si>
  <si>
    <t>Изображение</t>
  </si>
  <si>
    <t>Цена (руб.)</t>
  </si>
  <si>
    <t>Наименование модуля</t>
  </si>
  <si>
    <t>Размер</t>
  </si>
  <si>
    <t>Цена</t>
  </si>
  <si>
    <t>Кол-во</t>
  </si>
  <si>
    <t xml:space="preserve">Наименование </t>
  </si>
  <si>
    <t>Коэффициент</t>
  </si>
  <si>
    <t>Цена + коэффициент</t>
  </si>
  <si>
    <t>Комплектующие</t>
  </si>
  <si>
    <t>Комплекты</t>
  </si>
  <si>
    <t>Стол руководителя</t>
  </si>
  <si>
    <t>СПИСОК</t>
  </si>
  <si>
    <t>Стол для переговоров</t>
  </si>
  <si>
    <t xml:space="preserve">ТУМБЫ </t>
  </si>
  <si>
    <t>Греденция (открывание за бок фасада)</t>
  </si>
  <si>
    <t>Греденция (открывание за ручки)</t>
  </si>
  <si>
    <t>ГАРДЕРОБЫ</t>
  </si>
  <si>
    <t>Стеллаж узкий высокий</t>
  </si>
  <si>
    <t>Стеллаж узкий средний</t>
  </si>
  <si>
    <t>Стеллаж узкий низкий</t>
  </si>
  <si>
    <t>Стеллаж широкий высокий</t>
  </si>
  <si>
    <t>Стеллаж широкий средний</t>
  </si>
  <si>
    <r>
      <rPr>
        <b/>
        <sz val="11"/>
        <color theme="1"/>
        <rFont val="Calibri"/>
        <family val="2"/>
        <charset val="204"/>
        <scheme val="minor"/>
      </rPr>
      <t>Кромка ПВХ</t>
    </r>
    <r>
      <rPr>
        <sz val="11"/>
        <color theme="1"/>
        <rFont val="Calibri"/>
        <family val="2"/>
        <charset val="204"/>
        <scheme val="minor"/>
      </rPr>
      <t xml:space="preserve"> толщиной 1мм.</t>
    </r>
  </si>
  <si>
    <r>
      <t>Колесные опоры мобильных тумб:</t>
    </r>
    <r>
      <rPr>
        <sz val="11"/>
        <color theme="1"/>
        <rFont val="Calibri"/>
        <family val="2"/>
        <charset val="204"/>
        <scheme val="minor"/>
      </rPr>
      <t xml:space="preserve"> усиленные, прорезиненные D=50мм</t>
    </r>
  </si>
  <si>
    <r>
      <rPr>
        <b/>
        <sz val="11"/>
        <color theme="1"/>
        <rFont val="Calibri"/>
        <family val="2"/>
        <charset val="204"/>
        <scheme val="minor"/>
      </rPr>
      <t xml:space="preserve">Ручки скобы: </t>
    </r>
    <r>
      <rPr>
        <sz val="11"/>
        <color theme="1"/>
        <rFont val="Calibri"/>
        <family val="2"/>
        <charset val="204"/>
        <scheme val="minor"/>
      </rPr>
      <t>металл хромированный, МО=128мм</t>
    </r>
  </si>
  <si>
    <r>
      <rPr>
        <b/>
        <sz val="11"/>
        <color theme="1"/>
        <rFont val="Calibri"/>
        <family val="2"/>
        <charset val="204"/>
        <scheme val="minor"/>
      </rPr>
      <t>Направляющие ящиков:</t>
    </r>
    <r>
      <rPr>
        <sz val="11"/>
        <color theme="1"/>
        <rFont val="Calibri"/>
        <family val="2"/>
        <charset val="204"/>
        <scheme val="minor"/>
      </rPr>
      <t xml:space="preserve"> скрытого монтажа с доводчиком, L=400мм</t>
    </r>
  </si>
  <si>
    <t>Шкафы и греденции устанавливаются на регулируемые опоры М6</t>
  </si>
  <si>
    <t>Греденции устанавливаются на регулируемые опоры М6</t>
  </si>
  <si>
    <r>
      <rPr>
        <b/>
        <sz val="11"/>
        <color theme="1"/>
        <rFont val="Calibri"/>
        <family val="2"/>
        <charset val="204"/>
        <scheme val="minor"/>
      </rPr>
      <t>Петли распашных фасадов:</t>
    </r>
    <r>
      <rPr>
        <sz val="11"/>
        <color theme="1"/>
        <rFont val="Calibri"/>
        <family val="2"/>
        <charset val="204"/>
        <scheme val="minor"/>
      </rPr>
      <t xml:space="preserve"> с доводчиком</t>
    </r>
  </si>
  <si>
    <t>Фасады и топ тумбы мобильной</t>
  </si>
  <si>
    <t>Фасады и топ греденции</t>
  </si>
  <si>
    <t>CN.OKUS.K-4</t>
  </si>
  <si>
    <t>CRU.FTTM-1</t>
  </si>
  <si>
    <t>CRU.FTGR-1</t>
  </si>
  <si>
    <t>CRU.KTM-1</t>
  </si>
  <si>
    <t>CRU.KTM-2</t>
  </si>
  <si>
    <t>Каркас тумбы мобильной</t>
  </si>
  <si>
    <t>Каркас греденции</t>
  </si>
  <si>
    <t>МЕТАЛЛ</t>
  </si>
  <si>
    <t xml:space="preserve">Цена </t>
  </si>
  <si>
    <t>ФАСАДЫ СТЕКЛО В РАМЕ</t>
  </si>
  <si>
    <t>Каркас гардероба узкого</t>
  </si>
  <si>
    <t>Шкаф широкий высокий</t>
  </si>
  <si>
    <t>Стеллаж широкий низкий</t>
  </si>
  <si>
    <t>ШКАФЫ ШИРОКИЕ</t>
  </si>
  <si>
    <t>ШКАФЫ СРЕДНИЕ</t>
  </si>
  <si>
    <t>ШКАФЫ УЗКИЕ</t>
  </si>
  <si>
    <t>ОТКРЫТЫЕ СТЕЛЛАЖИ</t>
  </si>
  <si>
    <t>CRU.SO-100</t>
  </si>
  <si>
    <t>444*18*1989</t>
  </si>
  <si>
    <t>444*18*796</t>
  </si>
  <si>
    <t>CRU.ST-300</t>
  </si>
  <si>
    <t>594*18*1989</t>
  </si>
  <si>
    <t>CRU.SU-200</t>
  </si>
  <si>
    <t>CRU.SU-300</t>
  </si>
  <si>
    <t>CRU.SO-200</t>
  </si>
  <si>
    <t>Каркас гардероба широкого левый</t>
  </si>
  <si>
    <t>Каркас гардероба широкого правый</t>
  </si>
  <si>
    <t>Горизонты и перегородки стеллажа открытого</t>
  </si>
  <si>
    <t>CRU.ZSSO-100</t>
  </si>
  <si>
    <t>CRU.ZSSO-200</t>
  </si>
  <si>
    <t>Задняя стенка стеллажа открытого</t>
  </si>
  <si>
    <t>294*18*1989</t>
  </si>
  <si>
    <t>444*18*1191</t>
  </si>
  <si>
    <t>Ручка для фасада стекло толщиной 4мм</t>
  </si>
  <si>
    <t>Гардероб широкий левый</t>
  </si>
  <si>
    <t>Гардероб широкий правый</t>
  </si>
  <si>
    <t>Фасад высокий стекло в раме лакобель черный</t>
  </si>
  <si>
    <t>Фасад высокий стекло в раме лакобель белый</t>
  </si>
  <si>
    <t>Фасад средний стекло в раме лакобель черный левый</t>
  </si>
  <si>
    <t>Фасад средний стекло в раме лакобель черный правый</t>
  </si>
  <si>
    <t>Фасад средний стекло в раме лакобель белый левый</t>
  </si>
  <si>
    <t>Фасад низкий стекло в раме лакобель белый правый</t>
  </si>
  <si>
    <t>Фасад средний стекло в раме лакобель белый правый</t>
  </si>
  <si>
    <t>Фасад низкий стекло в раме лакобель черный левый</t>
  </si>
  <si>
    <t>Фасад низкий стекло в раме лакобель черный правый</t>
  </si>
  <si>
    <t>Фасад низкий стекло в раме лакобель белый левый</t>
  </si>
  <si>
    <t>Фасад высокий широкий стекло в раме лакобель черный</t>
  </si>
  <si>
    <t>Фасад высокий широкий стекло в раме лакобель белый</t>
  </si>
  <si>
    <t>Фасад высокий узкий стекло в раме лакобель черный</t>
  </si>
  <si>
    <t>Фасад высокий узкий стекло в раме лакобель белый</t>
  </si>
  <si>
    <t>Шкаф узкий высокий левый</t>
  </si>
  <si>
    <t>Шкаф узкий средний левый</t>
  </si>
  <si>
    <t>Шкаф узкий высокий правый</t>
  </si>
  <si>
    <t>Шкаф узкий средний правый</t>
  </si>
  <si>
    <t>Шкаф узкий низкий левый</t>
  </si>
  <si>
    <t>Шкаф узкий низкий правый</t>
  </si>
  <si>
    <t>Шкаф узкий высокий универсальный</t>
  </si>
  <si>
    <t>Гардероб узкий универсальный</t>
  </si>
  <si>
    <t>Шкаф широкий средний</t>
  </si>
  <si>
    <t>Шкаф широкий низкий</t>
  </si>
  <si>
    <r>
      <rPr>
        <b/>
        <sz val="11"/>
        <color theme="1"/>
        <rFont val="Calibri"/>
        <family val="2"/>
        <charset val="204"/>
        <scheme val="minor"/>
      </rPr>
      <t>Замки:</t>
    </r>
    <r>
      <rPr>
        <sz val="11"/>
        <color theme="1"/>
        <rFont val="Calibri"/>
        <family val="2"/>
        <charset val="204"/>
        <scheme val="minor"/>
      </rPr>
      <t xml:space="preserve"> на один верхний ящик, на распашную дверь</t>
    </r>
  </si>
  <si>
    <r>
      <rPr>
        <b/>
        <sz val="11"/>
        <color theme="1"/>
        <rFont val="Calibri"/>
        <family val="2"/>
        <charset val="204"/>
        <scheme val="minor"/>
      </rPr>
      <t>Фасады шкафов толщиной 20мм:</t>
    </r>
    <r>
      <rPr>
        <sz val="11"/>
        <color theme="1"/>
        <rFont val="Calibri"/>
        <family val="2"/>
        <charset val="204"/>
        <scheme val="minor"/>
      </rPr>
      <t xml:space="preserve"> Стекло 4мм лакобель (черное, белое) в AL раме (хром)</t>
    </r>
  </si>
  <si>
    <t>CRU.TM-1</t>
  </si>
  <si>
    <t>CRU.GR-1</t>
  </si>
  <si>
    <t>Измененен:</t>
  </si>
  <si>
    <t>CRU.ST-100</t>
  </si>
  <si>
    <t>CRU.ST-200</t>
  </si>
  <si>
    <t>CRU.SU-100</t>
  </si>
  <si>
    <t>Стеллаж средний высокий</t>
  </si>
  <si>
    <t>CR.KP-002</t>
  </si>
  <si>
    <t>CR.KP-004</t>
  </si>
  <si>
    <t>Комплект петель с доводчиком (2шт)</t>
  </si>
  <si>
    <t>Комплект петель с доводчиком (4шт)</t>
  </si>
  <si>
    <t>CRU.SM-100</t>
  </si>
  <si>
    <t>Комплект фасада высокого стекло в раме лакобель черный</t>
  </si>
  <si>
    <t>Комплект фасада высокого стекло в раме лакобель белый</t>
  </si>
  <si>
    <t>Комплект фасада высокого широкий стекло в раме лакобель черный</t>
  </si>
  <si>
    <t>Комплект фасада высокого широкий стекло в раме лакобель белый</t>
  </si>
  <si>
    <t>Комплект фасада высокого узкий стекло в раме лакобель черный</t>
  </si>
  <si>
    <t>Комплект фасада высокого узкий стекло в раме лакобель белый</t>
  </si>
  <si>
    <t>Комплект фасада среднего стекло в раме лакобель черный левый</t>
  </si>
  <si>
    <t>Комплект фасада среднего стекло в раме лакобель черный правый</t>
  </si>
  <si>
    <t>Комплект фасада среднего стекло в раме лакобель белый левый</t>
  </si>
  <si>
    <t>Комплект фасада среднего стекло в раме лакобель белый правый</t>
  </si>
  <si>
    <t>Комплект фасада низкого стекло в раме лакобель черный левый</t>
  </si>
  <si>
    <t>Комплект фасада низкого стекло в раме лакобель черный правый</t>
  </si>
  <si>
    <t>Комплект фасада низкого стекло в раме лакобель белый левый</t>
  </si>
  <si>
    <t>Комплект фасада низкого стекло в раме лакобель белый правый</t>
  </si>
  <si>
    <t>CRU.KGR-1 1/2</t>
  </si>
  <si>
    <t>CRU.KGR-1 2/2</t>
  </si>
  <si>
    <t>CRU.KGR-2 1/2</t>
  </si>
  <si>
    <t>CRU.KGR-2 2/2</t>
  </si>
  <si>
    <t>CRU.KGB-100 1/2</t>
  </si>
  <si>
    <t>CRU.KGB-100 2/2</t>
  </si>
  <si>
    <t>CRU.KGB-201 (L) 1/2</t>
  </si>
  <si>
    <t>CRU.KGB-201 (L) 2/2</t>
  </si>
  <si>
    <t>CRU.KGB-201 (R) 1/2</t>
  </si>
  <si>
    <t>CRU.KGB-201 (R) 2/2</t>
  </si>
  <si>
    <t>CRU.SU-100 1/2</t>
  </si>
  <si>
    <t>CRU.SU-100 2/2</t>
  </si>
  <si>
    <t>CRU.ST-100 1/2</t>
  </si>
  <si>
    <t>CRU.ST-100 2/2</t>
  </si>
  <si>
    <t>CRU.ST-200 1/2</t>
  </si>
  <si>
    <t>CRU.ST-200 2/2</t>
  </si>
  <si>
    <t>CRU.SM-100 1/2</t>
  </si>
  <si>
    <t>CRU.SM-100 2/2</t>
  </si>
  <si>
    <t>CRU.GPSO-100 1/2</t>
  </si>
  <si>
    <t>CRU.GPSO-200 1/2</t>
  </si>
  <si>
    <t>CRU.GPSO-100 2/2</t>
  </si>
  <si>
    <t>CRU.GPSO-200 2/2</t>
  </si>
  <si>
    <t>Тумба мобильная (открывание за бок фасада)</t>
  </si>
  <si>
    <t>Тумба мобильная (открывание за ручки)</t>
  </si>
  <si>
    <t>Размеры (Ш*Г*В) мм</t>
  </si>
  <si>
    <t>2400*1100*750</t>
  </si>
  <si>
    <t>420*460*587</t>
  </si>
  <si>
    <t>1250*460*532</t>
  </si>
  <si>
    <t>600*460*2000</t>
  </si>
  <si>
    <t>896*460*2000</t>
  </si>
  <si>
    <t>896*460*1202</t>
  </si>
  <si>
    <t>896*460*807</t>
  </si>
  <si>
    <t>450*460*2000</t>
  </si>
  <si>
    <t>450*460*1202</t>
  </si>
  <si>
    <t>450*460*807</t>
  </si>
  <si>
    <t>896*442*2000</t>
  </si>
  <si>
    <t>896*442*1202</t>
  </si>
  <si>
    <t>896*442*807</t>
  </si>
  <si>
    <t>600*442*2000</t>
  </si>
  <si>
    <t>450*442*2000</t>
  </si>
  <si>
    <t>450*442*1202</t>
  </si>
  <si>
    <t>450*442*807</t>
  </si>
  <si>
    <t>D=50 H=62</t>
  </si>
  <si>
    <t>Комплект колес усиленных со стопором (4шт)</t>
  </si>
  <si>
    <t>Шкаф средний высокий универсальный</t>
  </si>
  <si>
    <t>Комплект фасада узкого высокого универсального</t>
  </si>
  <si>
    <t>Комплект фасада узкого среднего левого</t>
  </si>
  <si>
    <t>Комплект фасада узкого среднего правого</t>
  </si>
  <si>
    <t>Комплект фасада узкого низкого левого</t>
  </si>
  <si>
    <t>Комплект фасада узкого низкого правого</t>
  </si>
  <si>
    <t>Комплект фасада широкого высокого универсального</t>
  </si>
  <si>
    <t>Стеллаж открытый широкий высокий</t>
  </si>
  <si>
    <t>Стеллаж открытый широкий средний</t>
  </si>
  <si>
    <t>СТЕКЛО В РАМЕ ФАСАДЫ Цвета: Лакобель черный, Лакобель белый</t>
  </si>
  <si>
    <t>МДФ УЛЬТРАМАТТ ФАСАДЫ Цвета: Черный, Белый Бриллиант</t>
  </si>
  <si>
    <t>СТЕЛЛАЖИ</t>
  </si>
  <si>
    <t>Комплект фасада высокого универсального</t>
  </si>
  <si>
    <t>Комплект фасада среднего левого</t>
  </si>
  <si>
    <t>Комплект фасада среднего правого</t>
  </si>
  <si>
    <t>Комплект фасада низкого левого</t>
  </si>
  <si>
    <t>Комплект фасада низкого правого</t>
  </si>
  <si>
    <t>2Ф CR  101</t>
  </si>
  <si>
    <t>2Ф CR  201</t>
  </si>
  <si>
    <t>2Ф CR  301</t>
  </si>
  <si>
    <t>2Ф CR  401</t>
  </si>
  <si>
    <t>2Ф CR  501</t>
  </si>
  <si>
    <t>4Ф CR  201</t>
  </si>
  <si>
    <t>4Ф CR  301</t>
  </si>
  <si>
    <t>6Ф CR  201</t>
  </si>
  <si>
    <t>6Ф CR  301</t>
  </si>
  <si>
    <t>ЯЩИКИ ДЛЯ ФАСАДОВ СТЕКЛО В РАМЕ</t>
  </si>
  <si>
    <t>Ящик для 2-х высоких фасадов</t>
  </si>
  <si>
    <t xml:space="preserve"> 458*2039*70   </t>
  </si>
  <si>
    <t xml:space="preserve">458*1241*70   </t>
  </si>
  <si>
    <t xml:space="preserve">458*846*70   </t>
  </si>
  <si>
    <t xml:space="preserve">608*2039*70   </t>
  </si>
  <si>
    <t xml:space="preserve">308*2039*70   </t>
  </si>
  <si>
    <t xml:space="preserve">458*1241*140   </t>
  </si>
  <si>
    <t xml:space="preserve">458*846*140   </t>
  </si>
  <si>
    <t xml:space="preserve">458*1241*210   </t>
  </si>
  <si>
    <t xml:space="preserve">458*846*210   </t>
  </si>
  <si>
    <t>Ящик для 2-х средних фасадов</t>
  </si>
  <si>
    <t>Ящик для 2-х низких фасадов</t>
  </si>
  <si>
    <t>Ящик для 2-х высоких широких фасадов</t>
  </si>
  <si>
    <t>Ящик для 2-х высоких узких фасадов</t>
  </si>
  <si>
    <t>Ящик для 4-х средних фасадов</t>
  </si>
  <si>
    <t>Ящик для 4-х низких фасадов</t>
  </si>
  <si>
    <t>Ящик для 6-ти средних фасадов</t>
  </si>
  <si>
    <t>Ящик для 6-ти низких фасадов</t>
  </si>
  <si>
    <t>ЯЩИКИ ДЛЯ ФАСАДОВ</t>
  </si>
  <si>
    <t>FRU.TM-2</t>
  </si>
  <si>
    <t>FRU.GR-2</t>
  </si>
  <si>
    <t>FRU.GB-101</t>
  </si>
  <si>
    <t>FR.GB-102 black</t>
  </si>
  <si>
    <t>FR.GB-102 white</t>
  </si>
  <si>
    <t>FRU.GB-201 (L)</t>
  </si>
  <si>
    <t>FRU.GB-201 (R)</t>
  </si>
  <si>
    <t>FRU.ST-101 black</t>
  </si>
  <si>
    <t>FRU.ST-101 white</t>
  </si>
  <si>
    <t>FRU.ST-102</t>
  </si>
  <si>
    <t>FRU.ST-201</t>
  </si>
  <si>
    <t>FRU.ST-202</t>
  </si>
  <si>
    <t>FRU.ST-301</t>
  </si>
  <si>
    <t>FRU.SM-101</t>
  </si>
  <si>
    <t>FRU.SU-101 (L) black</t>
  </si>
  <si>
    <t>FRU.SU-101 (R) black</t>
  </si>
  <si>
    <t>FRU.SU-101 (L) white</t>
  </si>
  <si>
    <t>FRU.SU-101 (R) white</t>
  </si>
  <si>
    <t>FRU.SU-102</t>
  </si>
  <si>
    <t>FRU.SU-201 (L)</t>
  </si>
  <si>
    <t>FRU.SU-201 (R)</t>
  </si>
  <si>
    <t>FRU.SU-202 (L)</t>
  </si>
  <si>
    <t>FRU.SU-202 (R)</t>
  </si>
  <si>
    <t>FRU.SU-301 (L)</t>
  </si>
  <si>
    <t>FRU.SU-301 (R)</t>
  </si>
  <si>
    <t>FR.ST-103 black</t>
  </si>
  <si>
    <t>FR.ST-103 white</t>
  </si>
  <si>
    <t>FR.ST-203 black</t>
  </si>
  <si>
    <t>FR.ST-203 white</t>
  </si>
  <si>
    <t>FR.ST-204 black</t>
  </si>
  <si>
    <t>FR.ST-204 white</t>
  </si>
  <si>
    <t>FR.ST-302 black</t>
  </si>
  <si>
    <t>FR.ST-302 white</t>
  </si>
  <si>
    <t>FR.SM-102 black</t>
  </si>
  <si>
    <t>FR.SM-102 white</t>
  </si>
  <si>
    <t>FR.SU-103 black</t>
  </si>
  <si>
    <t>FR.SU-103 white</t>
  </si>
  <si>
    <t>FR.SU-203 (L) black</t>
  </si>
  <si>
    <t>FR.SU-203 (R) black</t>
  </si>
  <si>
    <t>FR.SU-203 (L) white</t>
  </si>
  <si>
    <t>FR.SU-203 (R) white</t>
  </si>
  <si>
    <t>FR.SU-204 (L) black</t>
  </si>
  <si>
    <t>FR.SU-204 (R) black</t>
  </si>
  <si>
    <t>FR.SU-204 (L) white</t>
  </si>
  <si>
    <t>FR.SU-204 (R) white</t>
  </si>
  <si>
    <t>FR.SU-302 (L) black</t>
  </si>
  <si>
    <t>FR.SU-302 (R) black</t>
  </si>
  <si>
    <t>FR.SU-302 (L) white</t>
  </si>
  <si>
    <t>FR.SU-302 (R) white</t>
  </si>
  <si>
    <t>Прайс-лист на шкафы серии "FRESCO"</t>
  </si>
  <si>
    <t>FRU.FDK-101</t>
  </si>
  <si>
    <t>FRU.FDK-201 (L)</t>
  </si>
  <si>
    <t>FRU.FDK-201 (R)</t>
  </si>
  <si>
    <t>FRU.FDK-301 (L)</t>
  </si>
  <si>
    <t>FRU.FDK-301 (R)</t>
  </si>
  <si>
    <t>FRU.FDK-401</t>
  </si>
  <si>
    <t>FRU.FDK-501</t>
  </si>
  <si>
    <t>FR.SRK-101 black</t>
  </si>
  <si>
    <t>FR.SRK-101 white</t>
  </si>
  <si>
    <t>FR.SRK-201 (L) black</t>
  </si>
  <si>
    <t>FR.SRK-201 (R) black</t>
  </si>
  <si>
    <t>FR.SRK-201 (L) white</t>
  </si>
  <si>
    <t>FR.SRK-201 (R) white</t>
  </si>
  <si>
    <t>FR.SRK-301 (L) black</t>
  </si>
  <si>
    <t>FR.SRK-301 (R) black</t>
  </si>
  <si>
    <t>FR.SRK-301 (L) white</t>
  </si>
  <si>
    <t>FR.SRK-301 (R) white</t>
  </si>
  <si>
    <t>FR.SRK-401 black</t>
  </si>
  <si>
    <t>FR.SRK-401 white</t>
  </si>
  <si>
    <t>FR.SRK-501 black</t>
  </si>
  <si>
    <t>FR.SRK-501 white</t>
  </si>
  <si>
    <t>1800*1798*750</t>
  </si>
  <si>
    <t>FR.BR-12</t>
  </si>
  <si>
    <t>Брифинг приставка</t>
  </si>
  <si>
    <r>
      <t>Прайс-лист на тумбы серии "FRESCO"</t>
    </r>
    <r>
      <rPr>
        <b/>
        <sz val="13"/>
        <color rgb="FF00B050"/>
        <rFont val="Calibri"/>
        <family val="2"/>
        <charset val="204"/>
        <scheme val="minor"/>
      </rPr>
      <t/>
    </r>
  </si>
  <si>
    <r>
      <t>Прайс-лист на наборные элементы серии "FRESCO"</t>
    </r>
    <r>
      <rPr>
        <b/>
        <sz val="13"/>
        <color theme="5"/>
        <rFont val="Calibri"/>
        <family val="2"/>
        <charset val="204"/>
        <scheme val="minor"/>
      </rPr>
      <t/>
    </r>
  </si>
  <si>
    <t>Стол переговорный</t>
  </si>
  <si>
    <t>2400*1200*750</t>
  </si>
  <si>
    <r>
      <rPr>
        <b/>
        <sz val="11"/>
        <color theme="1"/>
        <rFont val="Calibri"/>
        <family val="2"/>
        <charset val="204"/>
        <scheme val="minor"/>
      </rPr>
      <t>Направляющие ящиков:</t>
    </r>
    <r>
      <rPr>
        <sz val="11"/>
        <color theme="1"/>
        <rFont val="Calibri"/>
        <family val="2"/>
        <charset val="204"/>
        <scheme val="minor"/>
      </rPr>
      <t xml:space="preserve"> скрытого монтажа с доводчиком, L=350мм</t>
    </r>
  </si>
  <si>
    <t>Тумбы устанавливаются на регулируемые опоры М6</t>
  </si>
  <si>
    <t>Столы устанавливаются на регулируемые опоры М8</t>
  </si>
  <si>
    <t>FR.PRG-24</t>
  </si>
  <si>
    <t>FR.RS-1</t>
  </si>
  <si>
    <t>2000*1798*750</t>
  </si>
  <si>
    <t>FR.BR-10</t>
  </si>
  <si>
    <t>FR.SR-18 (L)</t>
  </si>
  <si>
    <t>FR.SR-18 (R)</t>
  </si>
  <si>
    <t>FR.SR-20 (L)</t>
  </si>
  <si>
    <t>FR.SR-20 (R)</t>
  </si>
  <si>
    <t>ТУМБЫ</t>
  </si>
  <si>
    <r>
      <rPr>
        <b/>
        <sz val="11"/>
        <color theme="1"/>
        <rFont val="Calibri"/>
        <family val="2"/>
        <charset val="204"/>
        <scheme val="minor"/>
      </rPr>
      <t xml:space="preserve">Короба и дно ящиков: </t>
    </r>
    <r>
      <rPr>
        <sz val="11"/>
        <color theme="1"/>
        <rFont val="Calibri"/>
        <family val="2"/>
        <charset val="204"/>
        <scheme val="minor"/>
      </rPr>
      <t>18мм. ЛДСП.  Цвета:  Базальт, Белый Бриллиант</t>
    </r>
  </si>
  <si>
    <r>
      <rPr>
        <b/>
        <sz val="11"/>
        <color theme="1"/>
        <rFont val="Calibri"/>
        <family val="2"/>
        <charset val="204"/>
        <scheme val="minor"/>
      </rPr>
      <t>Тумбы опорные:</t>
    </r>
    <r>
      <rPr>
        <sz val="11"/>
        <color theme="1"/>
        <rFont val="Calibri"/>
        <family val="2"/>
        <charset val="204"/>
        <scheme val="minor"/>
      </rPr>
      <t xml:space="preserve"> Скрытые детали ЛДСП 18мм. Цвета: Базальт, Белый Бриллиант</t>
    </r>
  </si>
  <si>
    <r>
      <rPr>
        <b/>
        <sz val="11"/>
        <color theme="1"/>
        <rFont val="Calibri"/>
        <family val="2"/>
        <charset val="204"/>
        <scheme val="minor"/>
      </rPr>
      <t>Фасады и топы тумб:</t>
    </r>
    <r>
      <rPr>
        <sz val="11"/>
        <color theme="1"/>
        <rFont val="Calibri"/>
        <family val="2"/>
        <charset val="204"/>
        <scheme val="minor"/>
      </rPr>
      <t xml:space="preserve"> 18мм. МДФ Ультраматт. Цвета: Черный, Белый Бриллиант</t>
    </r>
  </si>
  <si>
    <r>
      <rPr>
        <b/>
        <sz val="11"/>
        <color theme="1"/>
        <rFont val="Calibri"/>
        <family val="2"/>
        <charset val="204"/>
        <scheme val="minor"/>
      </rPr>
      <t>Каркасы  тумб</t>
    </r>
    <r>
      <rPr>
        <sz val="11"/>
        <color theme="1"/>
        <rFont val="Calibri"/>
        <family val="2"/>
        <charset val="204"/>
        <scheme val="minor"/>
      </rPr>
      <t>: 18мм. МДФ Ультраматт+ЛДСП.  Цвета:  Базальт,Белый Бриллиант</t>
    </r>
  </si>
  <si>
    <r>
      <rPr>
        <b/>
        <sz val="11"/>
        <color theme="1"/>
        <rFont val="Calibri"/>
        <family val="2"/>
        <charset val="204"/>
        <scheme val="minor"/>
      </rPr>
      <t xml:space="preserve">Зарядная станция </t>
    </r>
    <r>
      <rPr>
        <sz val="11"/>
        <color theme="1"/>
        <rFont val="Calibri"/>
        <family val="2"/>
        <charset val="204"/>
        <scheme val="minor"/>
      </rPr>
      <t>: Беспроводная, встроена в столешницу.</t>
    </r>
  </si>
  <si>
    <r>
      <rPr>
        <b/>
        <sz val="11"/>
        <color theme="1"/>
        <rFont val="Calibri"/>
        <family val="2"/>
        <charset val="204"/>
        <scheme val="minor"/>
      </rPr>
      <t>Фасады шкафов толщиной 18мм:</t>
    </r>
    <r>
      <rPr>
        <sz val="11"/>
        <color theme="1"/>
        <rFont val="Calibri"/>
        <family val="2"/>
        <charset val="204"/>
        <scheme val="minor"/>
      </rPr>
      <t xml:space="preserve"> МДФ Ультраматт. Цвета: Черный, Белый</t>
    </r>
  </si>
  <si>
    <r>
      <rPr>
        <b/>
        <sz val="11"/>
        <color theme="1"/>
        <rFont val="Calibri"/>
        <family val="2"/>
        <charset val="204"/>
        <scheme val="minor"/>
      </rPr>
      <t>Внутренние горизонты и задние стенки:</t>
    </r>
    <r>
      <rPr>
        <sz val="11"/>
        <color theme="1"/>
        <rFont val="Calibri"/>
        <family val="2"/>
        <charset val="204"/>
        <scheme val="minor"/>
      </rPr>
      <t xml:space="preserve"> ЛДСП 18мм. Цвета: базальт/Белый бриллиант</t>
    </r>
  </si>
  <si>
    <r>
      <rPr>
        <b/>
        <sz val="11"/>
        <color theme="1"/>
        <rFont val="Calibri"/>
        <family val="2"/>
        <charset val="204"/>
        <scheme val="minor"/>
      </rPr>
      <t>Топ,дно, бока:</t>
    </r>
    <r>
      <rPr>
        <sz val="11"/>
        <color theme="1"/>
        <rFont val="Calibri"/>
        <family val="2"/>
        <charset val="204"/>
        <scheme val="minor"/>
      </rPr>
      <t xml:space="preserve"> 18мм.  МДФ Ультраматт. Цвета:  Базальт,Белый Бриллиант</t>
    </r>
  </si>
  <si>
    <t>СТЕЛЛАЖИ МДФ+ЛДСП. Цвета: Базальт, Белый Бриллиант</t>
  </si>
  <si>
    <t>Столешница стола переговорного</t>
  </si>
  <si>
    <t>Комплект держателей царги стола</t>
  </si>
  <si>
    <t>СТОЛЫ</t>
  </si>
  <si>
    <t>ШКАФЫ</t>
  </si>
  <si>
    <t>ФАСАДЫ МДФ</t>
  </si>
  <si>
    <t>ФАСАДЫ В РАМЕ</t>
  </si>
  <si>
    <r>
      <t>Прайс-лист столы серии "FRESCO"</t>
    </r>
    <r>
      <rPr>
        <b/>
        <sz val="13"/>
        <color rgb="FF00B050"/>
        <rFont val="Calibri"/>
        <family val="2"/>
        <charset val="204"/>
        <scheme val="minor"/>
      </rPr>
      <t/>
    </r>
  </si>
  <si>
    <t>МАССИВ</t>
  </si>
  <si>
    <t>FRU.FTTM-2</t>
  </si>
  <si>
    <t>FRU.FTGR-2</t>
  </si>
  <si>
    <t>FR.SR-101 black</t>
  </si>
  <si>
    <t>FR.SR-101 white</t>
  </si>
  <si>
    <t>FR.SR-201 (L) black</t>
  </si>
  <si>
    <t>FR.SR-201 (R) black</t>
  </si>
  <si>
    <t>FR.SR-201 (L) white</t>
  </si>
  <si>
    <t>FR.SR-201 (R) white</t>
  </si>
  <si>
    <t>FR.SR-301 (L) black</t>
  </si>
  <si>
    <t>FR.SR-301 (R) black</t>
  </si>
  <si>
    <t>FR.SR-301 (L) white</t>
  </si>
  <si>
    <t>FR.SR-301 (R) white</t>
  </si>
  <si>
    <t>FR.SR-401 black</t>
  </si>
  <si>
    <t>FR.SR-401 white</t>
  </si>
  <si>
    <t>FR.SR-501 black</t>
  </si>
  <si>
    <t>FR.SR-501 white</t>
  </si>
  <si>
    <t>FR.DZ</t>
  </si>
  <si>
    <t>Рама стола переговорного</t>
  </si>
  <si>
    <t>Зарядное устройство</t>
  </si>
  <si>
    <t>Комплект опор стола руководителя (2шт)  (мет./массив)</t>
  </si>
  <si>
    <t>Комплект опор стола брифинг приставки (2шт)  (мет./массив)</t>
  </si>
  <si>
    <t>Комплект опор стола переговорного (2шт)  (мет./массив)</t>
  </si>
  <si>
    <t>FR-DS-TR18 -L</t>
  </si>
  <si>
    <t>FR-DS-TR18 -R</t>
  </si>
  <si>
    <t xml:space="preserve">Топ опорной тумбы левый </t>
  </si>
  <si>
    <t>Топ опорной тумбы  правый</t>
  </si>
  <si>
    <t>FR-DS-R18-L</t>
  </si>
  <si>
    <t>FR-DS-R18-R</t>
  </si>
  <si>
    <t>Столешница прямоугольная стола руководителя левого</t>
  </si>
  <si>
    <t>Столешница прямоугольная стола руководителя правого</t>
  </si>
  <si>
    <t xml:space="preserve">1800*900*25 </t>
  </si>
  <si>
    <t xml:space="preserve">2000*900*25 </t>
  </si>
  <si>
    <t>1798*420*15</t>
  </si>
  <si>
    <t>МАССИВ+МЕТАЛЛ</t>
  </si>
  <si>
    <t>Комплект лючков стола руководителя (2шт) (мет./массив)</t>
  </si>
  <si>
    <t>FR.OSR.K</t>
  </si>
  <si>
    <t>FR.OBR.K</t>
  </si>
  <si>
    <t>FR.OPRG.K</t>
  </si>
  <si>
    <t>FR.LSR.K</t>
  </si>
  <si>
    <t>ЛДСП/МДФ</t>
  </si>
  <si>
    <t>FR.RSPRG-24</t>
  </si>
  <si>
    <t>Короб с розеточным блоком правого стола</t>
  </si>
  <si>
    <t>Короб с розеточным блоком левого стола</t>
  </si>
  <si>
    <t>FR.KRB.L</t>
  </si>
  <si>
    <t>FR.ZU</t>
  </si>
  <si>
    <t>FR.LTO</t>
  </si>
  <si>
    <t>Лючок вентиляционный тумбы опорной</t>
  </si>
  <si>
    <t>FR.KRB.R</t>
  </si>
  <si>
    <t>60*60*729</t>
  </si>
  <si>
    <t>60*60*704</t>
  </si>
  <si>
    <t>60*60*695</t>
  </si>
  <si>
    <t>Комплект деталей кабельменеджмента стола 1800</t>
  </si>
  <si>
    <t>Комплект деталей кабельменеджмента стола 2000</t>
  </si>
  <si>
    <t>FR.DKM-18</t>
  </si>
  <si>
    <t>FR.DKM-20</t>
  </si>
  <si>
    <t>620*190*110</t>
  </si>
  <si>
    <t>183*20*287</t>
  </si>
  <si>
    <t>Б/Р</t>
  </si>
  <si>
    <t>МО=128мм</t>
  </si>
  <si>
    <t>1007*167*1,5</t>
  </si>
  <si>
    <t>807*167*1,5</t>
  </si>
  <si>
    <t>122*122*19</t>
  </si>
  <si>
    <t xml:space="preserve">2400*1200*25 </t>
  </si>
  <si>
    <t>FR-DS-PR24</t>
  </si>
  <si>
    <t>FRU.TO-18 (L)</t>
  </si>
  <si>
    <t>1798*420*600</t>
  </si>
  <si>
    <t>FRU.TO-18 (R)</t>
  </si>
  <si>
    <t>FR.PPOT-18</t>
  </si>
  <si>
    <t>FR-DS-R20-L</t>
  </si>
  <si>
    <t>FR-DS-R20-R</t>
  </si>
  <si>
    <t>Столешница брифинг приставки</t>
  </si>
  <si>
    <t>FR-DS-BR10</t>
  </si>
  <si>
    <t>FR-DS-BR12</t>
  </si>
  <si>
    <t>1130х800х25</t>
  </si>
  <si>
    <t>1330х800х25</t>
  </si>
  <si>
    <t>Тумба опорная с царгой левого стола</t>
  </si>
  <si>
    <t>Тумба опорная с царгой правого стола</t>
  </si>
  <si>
    <r>
      <rPr>
        <b/>
        <sz val="11"/>
        <color theme="1"/>
        <rFont val="Calibri"/>
        <family val="2"/>
        <charset val="204"/>
        <scheme val="minor"/>
      </rPr>
      <t>Тумбы опорные:</t>
    </r>
    <r>
      <rPr>
        <sz val="11"/>
        <color theme="1"/>
        <rFont val="Calibri"/>
        <family val="2"/>
        <charset val="204"/>
        <scheme val="minor"/>
      </rPr>
      <t xml:space="preserve"> Видимые детали МДФ Ультраматт 18мм. Цвета: Базальт, Белый Бриллиант</t>
    </r>
  </si>
  <si>
    <r>
      <rPr>
        <b/>
        <sz val="11"/>
        <color theme="1"/>
        <rFont val="Calibri"/>
        <family val="2"/>
        <charset val="204"/>
        <scheme val="minor"/>
      </rPr>
      <t xml:space="preserve">Короба и дно ящиков: </t>
    </r>
    <r>
      <rPr>
        <sz val="11"/>
        <color theme="1"/>
        <rFont val="Calibri"/>
        <family val="2"/>
        <charset val="204"/>
        <scheme val="minor"/>
      </rPr>
      <t xml:space="preserve"> ЛДСП 18мм.  Цвета:  Базальт, Белый Бриллиант</t>
    </r>
  </si>
  <si>
    <r>
      <rPr>
        <b/>
        <sz val="11"/>
        <color theme="1"/>
        <rFont val="Calibri"/>
        <family val="2"/>
        <charset val="204"/>
        <scheme val="minor"/>
      </rPr>
      <t>Полосы проставки опорной тумбы:</t>
    </r>
    <r>
      <rPr>
        <sz val="11"/>
        <color theme="1"/>
        <rFont val="Calibri"/>
        <family val="2"/>
        <charset val="204"/>
        <scheme val="minor"/>
      </rPr>
      <t xml:space="preserve"> Металлический лист 3 мм, полированная нержавеющая сталь.</t>
    </r>
  </si>
  <si>
    <r>
      <rPr>
        <b/>
        <sz val="11"/>
        <color theme="1"/>
        <rFont val="Calibri"/>
        <family val="2"/>
        <charset val="204"/>
        <scheme val="minor"/>
      </rPr>
      <t>Замки:</t>
    </r>
    <r>
      <rPr>
        <sz val="11"/>
        <color theme="1"/>
        <rFont val="Calibri"/>
        <family val="2"/>
        <charset val="204"/>
        <scheme val="minor"/>
      </rPr>
      <t xml:space="preserve"> на один верхний ящик</t>
    </r>
  </si>
  <si>
    <r>
      <t>Опоры :</t>
    </r>
    <r>
      <rPr>
        <sz val="11"/>
        <color theme="1"/>
        <rFont val="Calibri"/>
        <family val="2"/>
        <charset val="204"/>
        <scheme val="minor"/>
      </rPr>
      <t>Металлическое основание-фланца, труба 3 мм D=60мм +  опора из массива дуба D=60мм + проставка 3мм полированная нержавеющая сталь</t>
    </r>
  </si>
  <si>
    <t>1000*800*725</t>
  </si>
  <si>
    <t>1200*800*725</t>
  </si>
  <si>
    <t>FRU.PC-18 (L)</t>
  </si>
  <si>
    <t>FRU.PC-18 (R)</t>
  </si>
  <si>
    <t>1253*350*600</t>
  </si>
  <si>
    <t>FRU.PC-20 (L)</t>
  </si>
  <si>
    <t>FRU.PC-20 (R)</t>
  </si>
  <si>
    <t>1053*350*600</t>
  </si>
  <si>
    <t>FR.PRG-2</t>
  </si>
  <si>
    <t>Комплект пластин проставок опорной тумбы</t>
  </si>
  <si>
    <t>Панель царги стола левого 1800мм</t>
  </si>
  <si>
    <t>Панель царги стола правого 1800мм</t>
  </si>
  <si>
    <t>Панель царги стола левого 2000мм</t>
  </si>
  <si>
    <t>Панель царги стола правого 2000мм</t>
  </si>
  <si>
    <r>
      <rPr>
        <b/>
        <sz val="11"/>
        <color theme="1"/>
        <rFont val="Calibri"/>
        <family val="2"/>
        <charset val="204"/>
        <scheme val="minor"/>
      </rPr>
      <t>Столешницы:</t>
    </r>
    <r>
      <rPr>
        <sz val="11"/>
        <color theme="1"/>
        <rFont val="Calibri"/>
        <family val="2"/>
        <charset val="204"/>
        <scheme val="minor"/>
      </rPr>
      <t xml:space="preserve"> Массив цельноламельный, толщина 25мм. Цвета: Дуб светлый, Дуб темный</t>
    </r>
  </si>
  <si>
    <r>
      <rPr>
        <b/>
        <sz val="11"/>
        <color theme="1"/>
        <rFont val="Calibri"/>
        <family val="2"/>
        <charset val="204"/>
        <scheme val="minor"/>
      </rPr>
      <t>Топ опорной тумбы:</t>
    </r>
    <r>
      <rPr>
        <sz val="11"/>
        <color theme="1"/>
        <rFont val="Calibri"/>
        <family val="2"/>
        <charset val="204"/>
        <scheme val="minor"/>
      </rPr>
      <t xml:space="preserve"> Массив цельноламельный, толщина 15мм. Цвета: Дуб светлый, Дуб темный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</si>
</sst>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#,##0.0"/>
    <numFmt numFmtId="165" formatCode="#,##0\ _₽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3"/>
      <color rgb="FF00B050"/>
      <name val="Calibri"/>
      <family val="2"/>
      <charset val="204"/>
      <scheme val="minor"/>
    </font>
    <font>
      <b/>
      <sz val="13"/>
      <color theme="5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4" xfId="0" applyFill="1" applyBorder="1" applyAlignment="1">
      <alignment vertical="center" wrapText="1"/>
    </xf>
    <xf numFmtId="3" fontId="1" fillId="0" borderId="21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/>
    <xf numFmtId="44" fontId="0" fillId="0" borderId="17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vertical="center" wrapText="1"/>
    </xf>
    <xf numFmtId="44" fontId="0" fillId="0" borderId="19" xfId="0" applyNumberFormat="1" applyBorder="1" applyAlignment="1">
      <alignment horizontal="center" vertical="center" wrapText="1"/>
    </xf>
    <xf numFmtId="44" fontId="0" fillId="0" borderId="20" xfId="0" applyNumberForma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5" xfId="0" applyBorder="1" applyAlignment="1">
      <alignment horizontal="left" vertical="center" wrapText="1"/>
    </xf>
    <xf numFmtId="3" fontId="1" fillId="0" borderId="16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 wrapText="1"/>
    </xf>
    <xf numFmtId="44" fontId="0" fillId="0" borderId="29" xfId="0" applyNumberFormat="1" applyBorder="1" applyAlignment="1">
      <alignment horizontal="center" vertical="center" wrapText="1"/>
    </xf>
    <xf numFmtId="44" fontId="0" fillId="0" borderId="30" xfId="0" applyNumberFormat="1" applyBorder="1" applyAlignment="1">
      <alignment vertical="center" wrapText="1"/>
    </xf>
    <xf numFmtId="44" fontId="0" fillId="0" borderId="14" xfId="0" applyNumberFormat="1" applyBorder="1" applyAlignment="1">
      <alignment horizontal="center" vertical="center" wrapText="1"/>
    </xf>
    <xf numFmtId="44" fontId="0" fillId="0" borderId="15" xfId="0" applyNumberFormat="1" applyBorder="1" applyAlignment="1">
      <alignment vertical="center" wrapText="1"/>
    </xf>
    <xf numFmtId="44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4" fontId="0" fillId="0" borderId="15" xfId="0" applyNumberFormat="1" applyBorder="1" applyAlignment="1">
      <alignment horizontal="left" vertical="center" wrapText="1"/>
    </xf>
    <xf numFmtId="44" fontId="0" fillId="0" borderId="14" xfId="0" applyNumberFormat="1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1" fillId="0" borderId="31" xfId="0" applyNumberFormat="1" applyFon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44" fontId="0" fillId="0" borderId="1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3" fontId="0" fillId="0" borderId="30" xfId="0" applyNumberFormat="1" applyBorder="1" applyAlignment="1">
      <alignment horizontal="center" vertical="center" wrapText="1"/>
    </xf>
    <xf numFmtId="44" fontId="0" fillId="0" borderId="26" xfId="0" applyNumberFormat="1" applyBorder="1" applyAlignment="1">
      <alignment horizontal="center" vertical="center" wrapText="1"/>
    </xf>
    <xf numFmtId="44" fontId="0" fillId="0" borderId="27" xfId="0" applyNumberFormat="1" applyBorder="1" applyAlignment="1">
      <alignment vertical="center" wrapText="1"/>
    </xf>
    <xf numFmtId="3" fontId="0" fillId="0" borderId="27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2" borderId="33" xfId="0" applyFill="1" applyBorder="1" applyAlignment="1">
      <alignment horizontal="center" vertical="center" wrapText="1"/>
    </xf>
    <xf numFmtId="0" fontId="0" fillId="2" borderId="33" xfId="0" applyFill="1" applyBorder="1" applyAlignment="1">
      <alignment vertical="center" wrapText="1"/>
    </xf>
    <xf numFmtId="0" fontId="0" fillId="2" borderId="37" xfId="0" applyFill="1" applyBorder="1" applyAlignment="1">
      <alignment horizontal="center" vertical="center" wrapText="1"/>
    </xf>
    <xf numFmtId="44" fontId="0" fillId="0" borderId="26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2" borderId="38" xfId="0" applyFill="1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3" fontId="7" fillId="0" borderId="32" xfId="0" applyNumberFormat="1" applyFont="1" applyBorder="1" applyAlignment="1">
      <alignment horizontal="center" vertical="center"/>
    </xf>
    <xf numFmtId="44" fontId="0" fillId="0" borderId="20" xfId="0" applyNumberFormat="1" applyBorder="1" applyAlignment="1">
      <alignment horizontal="center" vertical="center" wrapText="1"/>
    </xf>
    <xf numFmtId="44" fontId="0" fillId="0" borderId="30" xfId="0" applyNumberFormat="1" applyBorder="1" applyAlignment="1">
      <alignment horizontal="center" vertical="center" wrapText="1"/>
    </xf>
    <xf numFmtId="44" fontId="0" fillId="0" borderId="27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23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0" fillId="2" borderId="35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3" fontId="1" fillId="0" borderId="24" xfId="0" applyNumberFormat="1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11" fillId="0" borderId="1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3" fontId="1" fillId="0" borderId="36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left" vertical="center" wrapText="1"/>
    </xf>
    <xf numFmtId="0" fontId="15" fillId="0" borderId="0" xfId="0" applyFont="1"/>
    <xf numFmtId="0" fontId="7" fillId="0" borderId="0" xfId="0" applyFont="1"/>
    <xf numFmtId="165" fontId="14" fillId="0" borderId="0" xfId="0" applyNumberFormat="1" applyFont="1" applyAlignment="1">
      <alignment horizontal="right" vertical="top"/>
    </xf>
    <xf numFmtId="165" fontId="14" fillId="0" borderId="0" xfId="0" applyNumberFormat="1" applyFont="1" applyAlignment="1">
      <alignment vertical="top"/>
    </xf>
    <xf numFmtId="14" fontId="14" fillId="0" borderId="0" xfId="0" applyNumberFormat="1" applyFont="1" applyAlignment="1">
      <alignment vertical="top"/>
    </xf>
    <xf numFmtId="0" fontId="0" fillId="2" borderId="8" xfId="0" applyFill="1" applyBorder="1" applyAlignment="1">
      <alignment horizontal="centerContinuous" vertical="center" wrapText="1"/>
    </xf>
    <xf numFmtId="0" fontId="0" fillId="2" borderId="0" xfId="0" applyFill="1" applyAlignment="1">
      <alignment horizontal="centerContinuous" vertical="center" wrapText="1"/>
    </xf>
    <xf numFmtId="0" fontId="0" fillId="2" borderId="9" xfId="0" applyFill="1" applyBorder="1" applyAlignment="1">
      <alignment horizontal="centerContinuous" vertical="center" wrapText="1"/>
    </xf>
    <xf numFmtId="44" fontId="0" fillId="2" borderId="2" xfId="0" applyNumberFormat="1" applyFill="1" applyBorder="1" applyAlignment="1">
      <alignment horizontal="centerContinuous" vertical="center" wrapText="1"/>
    </xf>
    <xf numFmtId="44" fontId="0" fillId="2" borderId="3" xfId="0" applyNumberFormat="1" applyFill="1" applyBorder="1" applyAlignment="1">
      <alignment horizontal="centerContinuous" vertical="center" wrapText="1"/>
    </xf>
    <xf numFmtId="44" fontId="0" fillId="2" borderId="4" xfId="0" applyNumberFormat="1" applyFill="1" applyBorder="1" applyAlignment="1">
      <alignment horizontal="centerContinuous" vertical="center" wrapText="1"/>
    </xf>
    <xf numFmtId="44" fontId="0" fillId="0" borderId="41" xfId="0" applyNumberFormat="1" applyBorder="1" applyAlignment="1">
      <alignment horizontal="center" vertical="center" wrapText="1"/>
    </xf>
    <xf numFmtId="44" fontId="0" fillId="0" borderId="35" xfId="0" applyNumberFormat="1" applyBorder="1" applyAlignment="1">
      <alignment vertical="center" wrapText="1"/>
    </xf>
    <xf numFmtId="44" fontId="0" fillId="0" borderId="35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Continuous" vertical="center" wrapText="1"/>
    </xf>
    <xf numFmtId="0" fontId="0" fillId="2" borderId="3" xfId="0" applyFill="1" applyBorder="1" applyAlignment="1">
      <alignment horizontal="centerContinuous" vertical="center" wrapText="1"/>
    </xf>
    <xf numFmtId="0" fontId="0" fillId="2" borderId="4" xfId="0" applyFill="1" applyBorder="1" applyAlignment="1">
      <alignment horizontal="centerContinuous" vertical="center" wrapText="1"/>
    </xf>
    <xf numFmtId="44" fontId="0" fillId="2" borderId="39" xfId="0" applyNumberFormat="1" applyFill="1" applyBorder="1" applyAlignment="1">
      <alignment horizontal="centerContinuous" vertical="center" wrapText="1"/>
    </xf>
    <xf numFmtId="44" fontId="0" fillId="2" borderId="34" xfId="0" applyNumberFormat="1" applyFill="1" applyBorder="1" applyAlignment="1">
      <alignment horizontal="centerContinuous" vertical="center" wrapText="1"/>
    </xf>
    <xf numFmtId="3" fontId="0" fillId="2" borderId="34" xfId="0" applyNumberFormat="1" applyFill="1" applyBorder="1" applyAlignment="1">
      <alignment horizontal="centerContinuous" vertical="center" wrapText="1"/>
    </xf>
    <xf numFmtId="3" fontId="0" fillId="2" borderId="40" xfId="0" applyNumberFormat="1" applyFill="1" applyBorder="1" applyAlignment="1">
      <alignment horizontal="centerContinuous" vertical="center" wrapText="1"/>
    </xf>
    <xf numFmtId="44" fontId="0" fillId="2" borderId="38" xfId="0" applyNumberFormat="1" applyFill="1" applyBorder="1" applyAlignment="1">
      <alignment horizontal="centerContinuous" vertical="center" wrapText="1"/>
    </xf>
    <xf numFmtId="44" fontId="0" fillId="2" borderId="33" xfId="0" applyNumberFormat="1" applyFill="1" applyBorder="1" applyAlignment="1">
      <alignment horizontal="centerContinuous" vertical="center" wrapText="1"/>
    </xf>
    <xf numFmtId="3" fontId="0" fillId="2" borderId="33" xfId="0" applyNumberFormat="1" applyFill="1" applyBorder="1" applyAlignment="1">
      <alignment horizontal="centerContinuous" vertical="center" wrapText="1"/>
    </xf>
    <xf numFmtId="3" fontId="0" fillId="2" borderId="37" xfId="0" applyNumberFormat="1" applyFill="1" applyBorder="1" applyAlignment="1">
      <alignment horizontal="centerContinuous" vertical="center" wrapText="1"/>
    </xf>
    <xf numFmtId="0" fontId="0" fillId="2" borderId="23" xfId="0" applyFill="1" applyBorder="1" applyAlignment="1">
      <alignment horizontal="centerContinuous" vertical="center"/>
    </xf>
    <xf numFmtId="0" fontId="0" fillId="2" borderId="24" xfId="0" applyFill="1" applyBorder="1" applyAlignment="1">
      <alignment horizontal="centerContinuous" vertical="center"/>
    </xf>
    <xf numFmtId="0" fontId="0" fillId="2" borderId="25" xfId="0" applyFill="1" applyBorder="1" applyAlignment="1">
      <alignment horizontal="centerContinuous" vertical="center"/>
    </xf>
    <xf numFmtId="0" fontId="16" fillId="0" borderId="0" xfId="0" applyFont="1"/>
    <xf numFmtId="0" fontId="12" fillId="0" borderId="0" xfId="0" applyFont="1" applyAlignment="1">
      <alignment vertical="center" wrapText="1"/>
    </xf>
    <xf numFmtId="0" fontId="13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0" fontId="0" fillId="2" borderId="7" xfId="0" applyFill="1" applyBorder="1" applyAlignment="1">
      <alignment horizontal="centerContinuous" vertical="center"/>
    </xf>
    <xf numFmtId="0" fontId="0" fillId="2" borderId="8" xfId="0" applyFill="1" applyBorder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0" fillId="2" borderId="39" xfId="0" applyFill="1" applyBorder="1" applyAlignment="1">
      <alignment horizontal="centerContinuous" vertical="center"/>
    </xf>
    <xf numFmtId="0" fontId="0" fillId="2" borderId="34" xfId="0" applyFill="1" applyBorder="1" applyAlignment="1">
      <alignment horizontal="centerContinuous" vertical="center"/>
    </xf>
    <xf numFmtId="3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17" fillId="0" borderId="2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horizontal="center" vertical="center" wrapText="1"/>
    </xf>
    <xf numFmtId="44" fontId="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horizontal="center" vertical="center"/>
    </xf>
    <xf numFmtId="3" fontId="7" fillId="0" borderId="0" xfId="0" quotePrefix="1" applyNumberFormat="1" applyFont="1" applyAlignment="1">
      <alignment horizontal="center" vertical="center" wrapText="1"/>
    </xf>
    <xf numFmtId="44" fontId="7" fillId="0" borderId="0" xfId="0" quotePrefix="1" applyNumberFormat="1" applyFont="1" applyAlignment="1">
      <alignment vertical="center" wrapText="1"/>
    </xf>
    <xf numFmtId="44" fontId="7" fillId="0" borderId="0" xfId="0" applyNumberFormat="1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2" borderId="9" xfId="0" applyFill="1" applyBorder="1" applyAlignment="1">
      <alignment horizontal="centerContinuous" vertical="center"/>
    </xf>
    <xf numFmtId="0" fontId="0" fillId="2" borderId="40" xfId="0" applyFill="1" applyBorder="1" applyAlignment="1">
      <alignment horizontal="centerContinuous" vertical="center"/>
    </xf>
    <xf numFmtId="2" fontId="6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41" xfId="0" applyNumberFormat="1" applyBorder="1" applyAlignment="1">
      <alignment horizontal="center" vertical="center" wrapText="1"/>
    </xf>
    <xf numFmtId="4" fontId="0" fillId="0" borderId="26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3" fontId="1" fillId="0" borderId="31" xfId="0" applyNumberFormat="1" applyFont="1" applyBorder="1" applyAlignment="1">
      <alignment horizontal="center" vertical="center"/>
    </xf>
    <xf numFmtId="3" fontId="1" fillId="0" borderId="36" xfId="0" applyNumberFormat="1" applyFont="1" applyBorder="1" applyAlignment="1">
      <alignment horizontal="center" vertical="center"/>
    </xf>
    <xf numFmtId="3" fontId="1" fillId="0" borderId="37" xfId="0" applyNumberFormat="1" applyFon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1" fillId="0" borderId="4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emf"/><Relationship Id="rId26" Type="http://schemas.openxmlformats.org/officeDocument/2006/relationships/image" Target="../media/image34.emf"/><Relationship Id="rId3" Type="http://schemas.openxmlformats.org/officeDocument/2006/relationships/image" Target="../media/image11.emf"/><Relationship Id="rId21" Type="http://schemas.openxmlformats.org/officeDocument/2006/relationships/image" Target="../media/image29.emf"/><Relationship Id="rId7" Type="http://schemas.openxmlformats.org/officeDocument/2006/relationships/image" Target="../media/image15.emf"/><Relationship Id="rId12" Type="http://schemas.openxmlformats.org/officeDocument/2006/relationships/image" Target="../media/image20.emf"/><Relationship Id="rId17" Type="http://schemas.openxmlformats.org/officeDocument/2006/relationships/image" Target="../media/image25.emf"/><Relationship Id="rId25" Type="http://schemas.openxmlformats.org/officeDocument/2006/relationships/image" Target="../media/image33.emf"/><Relationship Id="rId2" Type="http://schemas.openxmlformats.org/officeDocument/2006/relationships/image" Target="../media/image10.emf"/><Relationship Id="rId16" Type="http://schemas.openxmlformats.org/officeDocument/2006/relationships/image" Target="../media/image24.emf"/><Relationship Id="rId20" Type="http://schemas.openxmlformats.org/officeDocument/2006/relationships/image" Target="../media/image28.emf"/><Relationship Id="rId29" Type="http://schemas.openxmlformats.org/officeDocument/2006/relationships/image" Target="../media/image37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11" Type="http://schemas.openxmlformats.org/officeDocument/2006/relationships/image" Target="../media/image19.emf"/><Relationship Id="rId24" Type="http://schemas.openxmlformats.org/officeDocument/2006/relationships/image" Target="../media/image32.emf"/><Relationship Id="rId5" Type="http://schemas.openxmlformats.org/officeDocument/2006/relationships/image" Target="../media/image13.emf"/><Relationship Id="rId15" Type="http://schemas.openxmlformats.org/officeDocument/2006/relationships/image" Target="../media/image23.emf"/><Relationship Id="rId23" Type="http://schemas.openxmlformats.org/officeDocument/2006/relationships/image" Target="../media/image31.emf"/><Relationship Id="rId28" Type="http://schemas.openxmlformats.org/officeDocument/2006/relationships/image" Target="../media/image36.emf"/><Relationship Id="rId10" Type="http://schemas.openxmlformats.org/officeDocument/2006/relationships/image" Target="../media/image18.emf"/><Relationship Id="rId19" Type="http://schemas.openxmlformats.org/officeDocument/2006/relationships/image" Target="../media/image27.emf"/><Relationship Id="rId4" Type="http://schemas.openxmlformats.org/officeDocument/2006/relationships/image" Target="../media/image12.emf"/><Relationship Id="rId9" Type="http://schemas.openxmlformats.org/officeDocument/2006/relationships/image" Target="../media/image17.emf"/><Relationship Id="rId14" Type="http://schemas.openxmlformats.org/officeDocument/2006/relationships/image" Target="../media/image22.emf"/><Relationship Id="rId22" Type="http://schemas.openxmlformats.org/officeDocument/2006/relationships/image" Target="../media/image30.emf"/><Relationship Id="rId27" Type="http://schemas.openxmlformats.org/officeDocument/2006/relationships/image" Target="../media/image35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emf"/><Relationship Id="rId13" Type="http://schemas.openxmlformats.org/officeDocument/2006/relationships/image" Target="../media/image50.emf"/><Relationship Id="rId3" Type="http://schemas.openxmlformats.org/officeDocument/2006/relationships/image" Target="../media/image40.emf"/><Relationship Id="rId7" Type="http://schemas.openxmlformats.org/officeDocument/2006/relationships/image" Target="../media/image44.emf"/><Relationship Id="rId12" Type="http://schemas.openxmlformats.org/officeDocument/2006/relationships/image" Target="../media/image49.emf"/><Relationship Id="rId17" Type="http://schemas.openxmlformats.org/officeDocument/2006/relationships/image" Target="../media/image54.emf"/><Relationship Id="rId2" Type="http://schemas.openxmlformats.org/officeDocument/2006/relationships/image" Target="../media/image39.emf"/><Relationship Id="rId16" Type="http://schemas.openxmlformats.org/officeDocument/2006/relationships/image" Target="../media/image53.emf"/><Relationship Id="rId1" Type="http://schemas.openxmlformats.org/officeDocument/2006/relationships/image" Target="../media/image38.emf"/><Relationship Id="rId6" Type="http://schemas.openxmlformats.org/officeDocument/2006/relationships/image" Target="../media/image43.emf"/><Relationship Id="rId11" Type="http://schemas.openxmlformats.org/officeDocument/2006/relationships/image" Target="../media/image48.emf"/><Relationship Id="rId5" Type="http://schemas.openxmlformats.org/officeDocument/2006/relationships/image" Target="../media/image42.emf"/><Relationship Id="rId15" Type="http://schemas.openxmlformats.org/officeDocument/2006/relationships/image" Target="../media/image52.emf"/><Relationship Id="rId10" Type="http://schemas.openxmlformats.org/officeDocument/2006/relationships/image" Target="../media/image47.emf"/><Relationship Id="rId4" Type="http://schemas.openxmlformats.org/officeDocument/2006/relationships/image" Target="../media/image41.emf"/><Relationship Id="rId9" Type="http://schemas.openxmlformats.org/officeDocument/2006/relationships/image" Target="../media/image46.emf"/><Relationship Id="rId14" Type="http://schemas.openxmlformats.org/officeDocument/2006/relationships/image" Target="../media/image5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400051</xdr:colOff>
      <xdr:row>24</xdr:row>
      <xdr:rowOff>91633</xdr:rowOff>
    </xdr:from>
    <xdr:to>
      <xdr:col>3</xdr:col>
      <xdr:colOff>1219201</xdr:colOff>
      <xdr:row>25</xdr:row>
      <xdr:rowOff>275980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1" y="6273358"/>
          <a:ext cx="819150" cy="536772"/>
        </a:xfrm>
        <a:prstGeom prst="rect">
          <a:avLst/>
        </a:prstGeom>
      </xdr:spPr>
    </xdr:pic>
    <xdr:clientData/>
  </xdr:twoCellAnchor>
  <xdr:twoCellAnchor editAs="oneCell">
    <xdr:from>
      <xdr:col>3</xdr:col>
      <xdr:colOff>340500</xdr:colOff>
      <xdr:row>26</xdr:row>
      <xdr:rowOff>78090</xdr:rowOff>
    </xdr:from>
    <xdr:to>
      <xdr:col>3</xdr:col>
      <xdr:colOff>1304925</xdr:colOff>
      <xdr:row>26</xdr:row>
      <xdr:rowOff>736143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4800" y="6964665"/>
          <a:ext cx="964425" cy="658053"/>
        </a:xfrm>
        <a:prstGeom prst="rect">
          <a:avLst/>
        </a:prstGeom>
      </xdr:spPr>
    </xdr:pic>
    <xdr:clientData/>
  </xdr:twoCellAnchor>
  <xdr:twoCellAnchor editAs="oneCell">
    <xdr:from>
      <xdr:col>3</xdr:col>
      <xdr:colOff>223801</xdr:colOff>
      <xdr:row>22</xdr:row>
      <xdr:rowOff>106423</xdr:rowOff>
    </xdr:from>
    <xdr:to>
      <xdr:col>3</xdr:col>
      <xdr:colOff>1276295</xdr:colOff>
      <xdr:row>23</xdr:row>
      <xdr:rowOff>342900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8101" y="5811898"/>
          <a:ext cx="1052494" cy="588902"/>
        </a:xfrm>
        <a:prstGeom prst="rect">
          <a:avLst/>
        </a:prstGeom>
      </xdr:spPr>
    </xdr:pic>
    <xdr:clientData/>
  </xdr:twoCellAnchor>
  <xdr:oneCellAnchor>
    <xdr:from>
      <xdr:col>3</xdr:col>
      <xdr:colOff>800100</xdr:colOff>
      <xdr:row>20</xdr:row>
      <xdr:rowOff>9525</xdr:rowOff>
    </xdr:from>
    <xdr:ext cx="810158" cy="24885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4724400" y="5010150"/>
          <a:ext cx="81015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000"/>
            <a:t>Стол</a:t>
          </a:r>
          <a:r>
            <a:rPr lang="ru-RU" sz="1000" baseline="0"/>
            <a:t> левый</a:t>
          </a:r>
          <a:endParaRPr lang="ru-RU" sz="1000"/>
        </a:p>
      </xdr:txBody>
    </xdr:sp>
    <xdr:clientData/>
  </xdr:oneCellAnchor>
  <xdr:twoCellAnchor>
    <xdr:from>
      <xdr:col>3</xdr:col>
      <xdr:colOff>190500</xdr:colOff>
      <xdr:row>20</xdr:row>
      <xdr:rowOff>66675</xdr:rowOff>
    </xdr:from>
    <xdr:to>
      <xdr:col>3</xdr:col>
      <xdr:colOff>1473767</xdr:colOff>
      <xdr:row>22</xdr:row>
      <xdr:rowOff>53468</xdr:rowOff>
    </xdr:to>
    <xdr:grpSp>
      <xdr:nvGrpSpPr>
        <xdr:cNvPr id="25" name="Группа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GrpSpPr/>
      </xdr:nvGrpSpPr>
      <xdr:grpSpPr>
        <a:xfrm>
          <a:off x="4236720" y="4021455"/>
          <a:ext cx="1283267" cy="687833"/>
          <a:chOff x="4114800" y="4838700"/>
          <a:chExt cx="1283267" cy="691643"/>
        </a:xfrm>
      </xdr:grpSpPr>
      <xdr:pic>
        <xdr:nvPicPr>
          <xdr:cNvPr id="11" name="Рисунок 10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12375" y="4933437"/>
            <a:ext cx="1035900" cy="596906"/>
          </a:xfrm>
          <a:prstGeom prst="rect">
            <a:avLst/>
          </a:prstGeom>
        </xdr:spPr>
      </xdr:pic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xmlns="" id="{00000000-0008-0000-0000-000017000000}"/>
              </a:ext>
            </a:extLst>
          </xdr:cNvPr>
          <xdr:cNvSpPr txBox="1"/>
        </xdr:nvSpPr>
        <xdr:spPr>
          <a:xfrm rot="20237766">
            <a:off x="4114800" y="4838700"/>
            <a:ext cx="321242" cy="2019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700"/>
              <a:t>900</a:t>
            </a:r>
            <a:endParaRPr lang="ru-RU" sz="7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xmlns="" id="{00000000-0008-0000-0000-000018000000}"/>
              </a:ext>
            </a:extLst>
          </xdr:cNvPr>
          <xdr:cNvSpPr txBox="1"/>
        </xdr:nvSpPr>
        <xdr:spPr>
          <a:xfrm rot="1635316">
            <a:off x="5076825" y="4933950"/>
            <a:ext cx="321242" cy="2019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700"/>
              <a:t>420</a:t>
            </a:r>
            <a:endParaRPr lang="ru-RU" sz="7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16</xdr:row>
      <xdr:rowOff>273352</xdr:rowOff>
    </xdr:from>
    <xdr:to>
      <xdr:col>3</xdr:col>
      <xdr:colOff>733425</xdr:colOff>
      <xdr:row>16</xdr:row>
      <xdr:rowOff>304800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CxnSpPr/>
      </xdr:nvCxnSpPr>
      <xdr:spPr>
        <a:xfrm flipV="1">
          <a:off x="5124450" y="3902377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16</xdr:row>
      <xdr:rowOff>368602</xdr:rowOff>
    </xdr:from>
    <xdr:to>
      <xdr:col>3</xdr:col>
      <xdr:colOff>733425</xdr:colOff>
      <xdr:row>16</xdr:row>
      <xdr:rowOff>400050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CxnSpPr/>
      </xdr:nvCxnSpPr>
      <xdr:spPr>
        <a:xfrm flipV="1">
          <a:off x="5124450" y="3997627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16</xdr:row>
      <xdr:rowOff>454327</xdr:rowOff>
    </xdr:from>
    <xdr:to>
      <xdr:col>3</xdr:col>
      <xdr:colOff>733425</xdr:colOff>
      <xdr:row>16</xdr:row>
      <xdr:rowOff>485775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CxnSpPr/>
      </xdr:nvCxnSpPr>
      <xdr:spPr>
        <a:xfrm flipV="1">
          <a:off x="5124450" y="4083352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18</xdr:row>
      <xdr:rowOff>282877</xdr:rowOff>
    </xdr:from>
    <xdr:to>
      <xdr:col>3</xdr:col>
      <xdr:colOff>885825</xdr:colOff>
      <xdr:row>18</xdr:row>
      <xdr:rowOff>314325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CxnSpPr/>
      </xdr:nvCxnSpPr>
      <xdr:spPr>
        <a:xfrm flipV="1">
          <a:off x="5276850" y="5531152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18</xdr:row>
      <xdr:rowOff>378127</xdr:rowOff>
    </xdr:from>
    <xdr:to>
      <xdr:col>3</xdr:col>
      <xdr:colOff>885825</xdr:colOff>
      <xdr:row>18</xdr:row>
      <xdr:rowOff>409575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CxnSpPr/>
      </xdr:nvCxnSpPr>
      <xdr:spPr>
        <a:xfrm flipV="1">
          <a:off x="5276850" y="5626402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18</xdr:row>
      <xdr:rowOff>463852</xdr:rowOff>
    </xdr:from>
    <xdr:to>
      <xdr:col>3</xdr:col>
      <xdr:colOff>885825</xdr:colOff>
      <xdr:row>18</xdr:row>
      <xdr:rowOff>495300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CxnSpPr/>
      </xdr:nvCxnSpPr>
      <xdr:spPr>
        <a:xfrm flipV="1">
          <a:off x="5276850" y="5712127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106716</xdr:colOff>
      <xdr:row>17</xdr:row>
      <xdr:rowOff>57472</xdr:rowOff>
    </xdr:from>
    <xdr:to>
      <xdr:col>3</xdr:col>
      <xdr:colOff>985404</xdr:colOff>
      <xdr:row>17</xdr:row>
      <xdr:rowOff>777472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141" y="5772472"/>
          <a:ext cx="878688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278385</xdr:colOff>
      <xdr:row>15</xdr:row>
      <xdr:rowOff>64796</xdr:rowOff>
    </xdr:from>
    <xdr:to>
      <xdr:col>3</xdr:col>
      <xdr:colOff>813736</xdr:colOff>
      <xdr:row>15</xdr:row>
      <xdr:rowOff>728133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1810" y="4160546"/>
          <a:ext cx="535351" cy="663337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18</xdr:row>
      <xdr:rowOff>47625</xdr:rowOff>
    </xdr:from>
    <xdr:to>
      <xdr:col>3</xdr:col>
      <xdr:colOff>994132</xdr:colOff>
      <xdr:row>18</xdr:row>
      <xdr:rowOff>767625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6572250"/>
          <a:ext cx="879832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278963</xdr:colOff>
      <xdr:row>16</xdr:row>
      <xdr:rowOff>92850</xdr:rowOff>
    </xdr:from>
    <xdr:to>
      <xdr:col>3</xdr:col>
      <xdr:colOff>813158</xdr:colOff>
      <xdr:row>16</xdr:row>
      <xdr:rowOff>755250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2388" y="4998225"/>
          <a:ext cx="534195" cy="66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616501</xdr:colOff>
      <xdr:row>12</xdr:row>
      <xdr:rowOff>76844</xdr:rowOff>
    </xdr:from>
    <xdr:to>
      <xdr:col>3</xdr:col>
      <xdr:colOff>894808</xdr:colOff>
      <xdr:row>12</xdr:row>
      <xdr:rowOff>868844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3391544"/>
          <a:ext cx="27830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15</xdr:row>
      <xdr:rowOff>80417</xdr:rowOff>
    </xdr:from>
    <xdr:to>
      <xdr:col>3</xdr:col>
      <xdr:colOff>958237</xdr:colOff>
      <xdr:row>15</xdr:row>
      <xdr:rowOff>872417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5338217"/>
          <a:ext cx="34173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16</xdr:row>
      <xdr:rowOff>85921</xdr:rowOff>
    </xdr:from>
    <xdr:to>
      <xdr:col>3</xdr:col>
      <xdr:colOff>958637</xdr:colOff>
      <xdr:row>16</xdr:row>
      <xdr:rowOff>877921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6277171"/>
          <a:ext cx="34213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392151</xdr:colOff>
      <xdr:row>18</xdr:row>
      <xdr:rowOff>73709</xdr:rowOff>
    </xdr:from>
    <xdr:to>
      <xdr:col>3</xdr:col>
      <xdr:colOff>733699</xdr:colOff>
      <xdr:row>18</xdr:row>
      <xdr:rowOff>865709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7501" y="6541184"/>
          <a:ext cx="34154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292213</xdr:colOff>
      <xdr:row>19</xdr:row>
      <xdr:rowOff>65194</xdr:rowOff>
    </xdr:from>
    <xdr:to>
      <xdr:col>3</xdr:col>
      <xdr:colOff>798321</xdr:colOff>
      <xdr:row>19</xdr:row>
      <xdr:rowOff>857194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7563" y="7466119"/>
          <a:ext cx="50610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13</xdr:row>
      <xdr:rowOff>134639</xdr:rowOff>
    </xdr:from>
    <xdr:to>
      <xdr:col>3</xdr:col>
      <xdr:colOff>894808</xdr:colOff>
      <xdr:row>14</xdr:row>
      <xdr:rowOff>421814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4382789"/>
          <a:ext cx="27830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208998</xdr:colOff>
      <xdr:row>13</xdr:row>
      <xdr:rowOff>138075</xdr:rowOff>
    </xdr:from>
    <xdr:to>
      <xdr:col>3</xdr:col>
      <xdr:colOff>490344</xdr:colOff>
      <xdr:row>14</xdr:row>
      <xdr:rowOff>425250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348" y="4386225"/>
          <a:ext cx="28134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413277</xdr:colOff>
      <xdr:row>37</xdr:row>
      <xdr:rowOff>69000</xdr:rowOff>
    </xdr:from>
    <xdr:to>
      <xdr:col>3</xdr:col>
      <xdr:colOff>694592</xdr:colOff>
      <xdr:row>38</xdr:row>
      <xdr:rowOff>403800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8627" y="19109475"/>
          <a:ext cx="281315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374009</xdr:colOff>
      <xdr:row>24</xdr:row>
      <xdr:rowOff>66600</xdr:rowOff>
    </xdr:from>
    <xdr:to>
      <xdr:col>3</xdr:col>
      <xdr:colOff>719042</xdr:colOff>
      <xdr:row>25</xdr:row>
      <xdr:rowOff>391875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359" y="11439450"/>
          <a:ext cx="345033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290960</xdr:colOff>
      <xdr:row>28</xdr:row>
      <xdr:rowOff>64200</xdr:rowOff>
    </xdr:from>
    <xdr:to>
      <xdr:col>3</xdr:col>
      <xdr:colOff>802090</xdr:colOff>
      <xdr:row>29</xdr:row>
      <xdr:rowOff>399000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310" y="14237400"/>
          <a:ext cx="511130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290853</xdr:colOff>
      <xdr:row>30</xdr:row>
      <xdr:rowOff>52275</xdr:rowOff>
    </xdr:from>
    <xdr:to>
      <xdr:col>3</xdr:col>
      <xdr:colOff>802198</xdr:colOff>
      <xdr:row>31</xdr:row>
      <xdr:rowOff>387075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203" y="15139875"/>
          <a:ext cx="511345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210601</xdr:colOff>
      <xdr:row>33</xdr:row>
      <xdr:rowOff>59400</xdr:rowOff>
    </xdr:from>
    <xdr:to>
      <xdr:col>3</xdr:col>
      <xdr:colOff>882450</xdr:colOff>
      <xdr:row>34</xdr:row>
      <xdr:rowOff>394200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5951" y="16994850"/>
          <a:ext cx="671849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430349</xdr:colOff>
      <xdr:row>45</xdr:row>
      <xdr:rowOff>66525</xdr:rowOff>
    </xdr:from>
    <xdr:to>
      <xdr:col>3</xdr:col>
      <xdr:colOff>677519</xdr:colOff>
      <xdr:row>46</xdr:row>
      <xdr:rowOff>401325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699" y="22088325"/>
          <a:ext cx="247170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365326</xdr:colOff>
      <xdr:row>51</xdr:row>
      <xdr:rowOff>83175</xdr:rowOff>
    </xdr:from>
    <xdr:to>
      <xdr:col>3</xdr:col>
      <xdr:colOff>742543</xdr:colOff>
      <xdr:row>54</xdr:row>
      <xdr:rowOff>160800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0676" y="24695775"/>
          <a:ext cx="37721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365326</xdr:colOff>
      <xdr:row>55</xdr:row>
      <xdr:rowOff>71250</xdr:rowOff>
    </xdr:from>
    <xdr:to>
      <xdr:col>3</xdr:col>
      <xdr:colOff>742543</xdr:colOff>
      <xdr:row>58</xdr:row>
      <xdr:rowOff>148875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0676" y="25636350"/>
          <a:ext cx="37721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298071</xdr:colOff>
      <xdr:row>61</xdr:row>
      <xdr:rowOff>78375</xdr:rowOff>
    </xdr:from>
    <xdr:to>
      <xdr:col>3</xdr:col>
      <xdr:colOff>809797</xdr:colOff>
      <xdr:row>64</xdr:row>
      <xdr:rowOff>156000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3421" y="27624675"/>
          <a:ext cx="51172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209551</xdr:colOff>
      <xdr:row>12</xdr:row>
      <xdr:rowOff>76844</xdr:rowOff>
    </xdr:from>
    <xdr:to>
      <xdr:col>3</xdr:col>
      <xdr:colOff>490344</xdr:colOff>
      <xdr:row>12</xdr:row>
      <xdr:rowOff>868844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1" y="3391544"/>
          <a:ext cx="280793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145567</xdr:colOff>
      <xdr:row>15</xdr:row>
      <xdr:rowOff>83325</xdr:rowOff>
    </xdr:from>
    <xdr:to>
      <xdr:col>3</xdr:col>
      <xdr:colOff>490344</xdr:colOff>
      <xdr:row>15</xdr:row>
      <xdr:rowOff>875325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0917" y="5341125"/>
          <a:ext cx="34477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145567</xdr:colOff>
      <xdr:row>16</xdr:row>
      <xdr:rowOff>90450</xdr:rowOff>
    </xdr:from>
    <xdr:to>
      <xdr:col>3</xdr:col>
      <xdr:colOff>490344</xdr:colOff>
      <xdr:row>16</xdr:row>
      <xdr:rowOff>882450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0917" y="6281700"/>
          <a:ext cx="34477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413783</xdr:colOff>
      <xdr:row>36</xdr:row>
      <xdr:rowOff>78525</xdr:rowOff>
    </xdr:from>
    <xdr:to>
      <xdr:col>3</xdr:col>
      <xdr:colOff>694086</xdr:colOff>
      <xdr:row>36</xdr:row>
      <xdr:rowOff>870525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133" y="18185550"/>
          <a:ext cx="280303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374351</xdr:colOff>
      <xdr:row>21</xdr:row>
      <xdr:rowOff>76125</xdr:rowOff>
    </xdr:from>
    <xdr:to>
      <xdr:col>3</xdr:col>
      <xdr:colOff>718699</xdr:colOff>
      <xdr:row>22</xdr:row>
      <xdr:rowOff>401400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701" y="9582075"/>
          <a:ext cx="34434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374351</xdr:colOff>
      <xdr:row>23</xdr:row>
      <xdr:rowOff>73725</xdr:rowOff>
    </xdr:from>
    <xdr:to>
      <xdr:col>3</xdr:col>
      <xdr:colOff>718699</xdr:colOff>
      <xdr:row>23</xdr:row>
      <xdr:rowOff>865725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701" y="10513125"/>
          <a:ext cx="34434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291486</xdr:colOff>
      <xdr:row>26</xdr:row>
      <xdr:rowOff>71325</xdr:rowOff>
    </xdr:from>
    <xdr:to>
      <xdr:col>3</xdr:col>
      <xdr:colOff>801564</xdr:colOff>
      <xdr:row>26</xdr:row>
      <xdr:rowOff>863325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836" y="12377625"/>
          <a:ext cx="51007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291486</xdr:colOff>
      <xdr:row>27</xdr:row>
      <xdr:rowOff>68925</xdr:rowOff>
    </xdr:from>
    <xdr:to>
      <xdr:col>3</xdr:col>
      <xdr:colOff>801564</xdr:colOff>
      <xdr:row>27</xdr:row>
      <xdr:rowOff>860925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836" y="13308675"/>
          <a:ext cx="51007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211039</xdr:colOff>
      <xdr:row>32</xdr:row>
      <xdr:rowOff>76050</xdr:rowOff>
    </xdr:from>
    <xdr:to>
      <xdr:col>3</xdr:col>
      <xdr:colOff>882011</xdr:colOff>
      <xdr:row>32</xdr:row>
      <xdr:rowOff>868050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6389" y="16078050"/>
          <a:ext cx="670972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430323</xdr:colOff>
      <xdr:row>40</xdr:row>
      <xdr:rowOff>73650</xdr:rowOff>
    </xdr:from>
    <xdr:to>
      <xdr:col>3</xdr:col>
      <xdr:colOff>677545</xdr:colOff>
      <xdr:row>43</xdr:row>
      <xdr:rowOff>151275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673" y="20285700"/>
          <a:ext cx="247222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430977</xdr:colOff>
      <xdr:row>44</xdr:row>
      <xdr:rowOff>42675</xdr:rowOff>
    </xdr:from>
    <xdr:to>
      <xdr:col>3</xdr:col>
      <xdr:colOff>676892</xdr:colOff>
      <xdr:row>44</xdr:row>
      <xdr:rowOff>834675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6327" y="21207225"/>
          <a:ext cx="245915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365598</xdr:colOff>
      <xdr:row>47</xdr:row>
      <xdr:rowOff>30750</xdr:rowOff>
    </xdr:from>
    <xdr:to>
      <xdr:col>3</xdr:col>
      <xdr:colOff>742270</xdr:colOff>
      <xdr:row>48</xdr:row>
      <xdr:rowOff>403650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0948" y="22966950"/>
          <a:ext cx="376672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365598</xdr:colOff>
      <xdr:row>49</xdr:row>
      <xdr:rowOff>28350</xdr:rowOff>
    </xdr:from>
    <xdr:to>
      <xdr:col>3</xdr:col>
      <xdr:colOff>742270</xdr:colOff>
      <xdr:row>50</xdr:row>
      <xdr:rowOff>401250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0948" y="23802750"/>
          <a:ext cx="376672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298053</xdr:colOff>
      <xdr:row>59</xdr:row>
      <xdr:rowOff>130725</xdr:rowOff>
    </xdr:from>
    <xdr:to>
      <xdr:col>3</xdr:col>
      <xdr:colOff>809815</xdr:colOff>
      <xdr:row>60</xdr:row>
      <xdr:rowOff>408375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3403" y="26648325"/>
          <a:ext cx="511762" cy="79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454766</xdr:colOff>
      <xdr:row>8</xdr:row>
      <xdr:rowOff>9525</xdr:rowOff>
    </xdr:from>
    <xdr:to>
      <xdr:col>3</xdr:col>
      <xdr:colOff>715637</xdr:colOff>
      <xdr:row>8</xdr:row>
      <xdr:rowOff>909525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4866" y="9305925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408989</xdr:colOff>
      <xdr:row>7</xdr:row>
      <xdr:rowOff>47625</xdr:rowOff>
    </xdr:from>
    <xdr:to>
      <xdr:col>3</xdr:col>
      <xdr:colOff>761414</xdr:colOff>
      <xdr:row>7</xdr:row>
      <xdr:rowOff>871425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089" y="8410575"/>
          <a:ext cx="352425" cy="8238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400932</xdr:colOff>
      <xdr:row>9</xdr:row>
      <xdr:rowOff>47624</xdr:rowOff>
    </xdr:from>
    <xdr:to>
      <xdr:col>3</xdr:col>
      <xdr:colOff>769470</xdr:colOff>
      <xdr:row>9</xdr:row>
      <xdr:rowOff>880949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1032" y="10277474"/>
          <a:ext cx="368538" cy="833325"/>
        </a:xfrm>
        <a:prstGeom prst="rect">
          <a:avLst/>
        </a:prstGeom>
      </xdr:spPr>
    </xdr:pic>
    <xdr:clientData/>
  </xdr:twoCellAnchor>
  <xdr:twoCellAnchor editAs="oneCell">
    <xdr:from>
      <xdr:col>3</xdr:col>
      <xdr:colOff>368954</xdr:colOff>
      <xdr:row>10</xdr:row>
      <xdr:rowOff>85725</xdr:rowOff>
    </xdr:from>
    <xdr:to>
      <xdr:col>3</xdr:col>
      <xdr:colOff>801448</xdr:colOff>
      <xdr:row>10</xdr:row>
      <xdr:rowOff>805725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9054" y="11249025"/>
          <a:ext cx="432494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4</xdr:row>
      <xdr:rowOff>71475</xdr:rowOff>
    </xdr:from>
    <xdr:to>
      <xdr:col>3</xdr:col>
      <xdr:colOff>740105</xdr:colOff>
      <xdr:row>4</xdr:row>
      <xdr:rowOff>863475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2081250"/>
          <a:ext cx="340055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292873</xdr:colOff>
      <xdr:row>5</xdr:row>
      <xdr:rowOff>81775</xdr:rowOff>
    </xdr:from>
    <xdr:to>
      <xdr:col>3</xdr:col>
      <xdr:colOff>799387</xdr:colOff>
      <xdr:row>5</xdr:row>
      <xdr:rowOff>873775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73" y="3025000"/>
          <a:ext cx="506514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225915</xdr:colOff>
      <xdr:row>6</xdr:row>
      <xdr:rowOff>57150</xdr:rowOff>
    </xdr:from>
    <xdr:to>
      <xdr:col>3</xdr:col>
      <xdr:colOff>891329</xdr:colOff>
      <xdr:row>6</xdr:row>
      <xdr:rowOff>849150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015" y="3933825"/>
          <a:ext cx="665414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37</xdr:row>
      <xdr:rowOff>69696</xdr:rowOff>
    </xdr:from>
    <xdr:to>
      <xdr:col>3</xdr:col>
      <xdr:colOff>1009650</xdr:colOff>
      <xdr:row>41</xdr:row>
      <xdr:rowOff>30211</xdr:rowOff>
    </xdr:to>
    <xdr:pic>
      <xdr:nvPicPr>
        <xdr:cNvPr id="32" name="Рисунок 29" descr="Ящик.emf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23948871"/>
          <a:ext cx="857250" cy="798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492680</xdr:colOff>
      <xdr:row>20</xdr:row>
      <xdr:rowOff>66675</xdr:rowOff>
    </xdr:from>
    <xdr:to>
      <xdr:col>3</xdr:col>
      <xdr:colOff>627786</xdr:colOff>
      <xdr:row>21</xdr:row>
      <xdr:rowOff>401475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780" y="13677900"/>
          <a:ext cx="13510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452612</xdr:colOff>
      <xdr:row>26</xdr:row>
      <xdr:rowOff>92850</xdr:rowOff>
    </xdr:from>
    <xdr:to>
      <xdr:col>3</xdr:col>
      <xdr:colOff>667855</xdr:colOff>
      <xdr:row>29</xdr:row>
      <xdr:rowOff>141900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2712" y="15609075"/>
          <a:ext cx="215243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408300</xdr:colOff>
      <xdr:row>22</xdr:row>
      <xdr:rowOff>109500</xdr:rowOff>
    </xdr:from>
    <xdr:to>
      <xdr:col>3</xdr:col>
      <xdr:colOff>712166</xdr:colOff>
      <xdr:row>25</xdr:row>
      <xdr:rowOff>158550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8400" y="14635125"/>
          <a:ext cx="30386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472609</xdr:colOff>
      <xdr:row>30</xdr:row>
      <xdr:rowOff>59475</xdr:rowOff>
    </xdr:from>
    <xdr:to>
      <xdr:col>3</xdr:col>
      <xdr:colOff>647858</xdr:colOff>
      <xdr:row>31</xdr:row>
      <xdr:rowOff>394275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2709" y="16566300"/>
          <a:ext cx="175249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513097</xdr:colOff>
      <xdr:row>32</xdr:row>
      <xdr:rowOff>66600</xdr:rowOff>
    </xdr:from>
    <xdr:to>
      <xdr:col>3</xdr:col>
      <xdr:colOff>607370</xdr:colOff>
      <xdr:row>33</xdr:row>
      <xdr:rowOff>401400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3197" y="17487825"/>
          <a:ext cx="94273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492572</xdr:colOff>
      <xdr:row>12</xdr:row>
      <xdr:rowOff>73725</xdr:rowOff>
    </xdr:from>
    <xdr:to>
      <xdr:col>3</xdr:col>
      <xdr:colOff>627894</xdr:colOff>
      <xdr:row>12</xdr:row>
      <xdr:rowOff>865725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672" y="8646225"/>
          <a:ext cx="135322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453434</xdr:colOff>
      <xdr:row>13</xdr:row>
      <xdr:rowOff>99900</xdr:rowOff>
    </xdr:from>
    <xdr:to>
      <xdr:col>3</xdr:col>
      <xdr:colOff>667032</xdr:colOff>
      <xdr:row>14</xdr:row>
      <xdr:rowOff>396600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3534" y="9605850"/>
          <a:ext cx="21359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409076</xdr:colOff>
      <xdr:row>15</xdr:row>
      <xdr:rowOff>116550</xdr:rowOff>
    </xdr:from>
    <xdr:to>
      <xdr:col>3</xdr:col>
      <xdr:colOff>711391</xdr:colOff>
      <xdr:row>16</xdr:row>
      <xdr:rowOff>413250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176" y="10613100"/>
          <a:ext cx="302315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473045</xdr:colOff>
      <xdr:row>17</xdr:row>
      <xdr:rowOff>66525</xdr:rowOff>
    </xdr:from>
    <xdr:to>
      <xdr:col>3</xdr:col>
      <xdr:colOff>647421</xdr:colOff>
      <xdr:row>17</xdr:row>
      <xdr:rowOff>858525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3145" y="11553675"/>
          <a:ext cx="17437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513326</xdr:colOff>
      <xdr:row>18</xdr:row>
      <xdr:rowOff>73650</xdr:rowOff>
    </xdr:from>
    <xdr:to>
      <xdr:col>3</xdr:col>
      <xdr:colOff>607141</xdr:colOff>
      <xdr:row>18</xdr:row>
      <xdr:rowOff>865650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3426" y="12494250"/>
          <a:ext cx="93815" cy="7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S46"/>
  <sheetViews>
    <sheetView showGridLines="0" tabSelected="1" zoomScaleNormal="100" workbookViewId="0">
      <selection activeCell="G13" sqref="G13"/>
    </sheetView>
  </sheetViews>
  <sheetFormatPr defaultRowHeight="14.4" x14ac:dyDescent="0.3"/>
  <cols>
    <col min="1" max="1" width="17.33203125" customWidth="1"/>
    <col min="2" max="2" width="24.33203125" customWidth="1"/>
    <col min="3" max="3" width="17.33203125" style="3" customWidth="1"/>
    <col min="4" max="4" width="24.33203125" style="3" customWidth="1"/>
    <col min="5" max="5" width="11.6640625" style="3" customWidth="1"/>
    <col min="6" max="6" width="29.33203125" customWidth="1"/>
    <col min="11" max="11" width="12.88671875" customWidth="1"/>
  </cols>
  <sheetData>
    <row r="1" spans="1:19" s="132" customFormat="1" ht="12" x14ac:dyDescent="0.25">
      <c r="A1" s="134"/>
      <c r="B1" s="134"/>
      <c r="D1" s="133" t="s">
        <v>99</v>
      </c>
      <c r="E1" s="135">
        <v>45615</v>
      </c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18" thickBot="1" x14ac:dyDescent="0.35">
      <c r="A2" s="206" t="s">
        <v>318</v>
      </c>
      <c r="B2" s="206"/>
      <c r="C2" s="206"/>
      <c r="D2" s="206"/>
      <c r="E2" s="206"/>
      <c r="F2" s="1"/>
      <c r="G2" s="1"/>
      <c r="H2" s="1"/>
      <c r="I2" s="1"/>
      <c r="J2" s="1"/>
    </row>
    <row r="3" spans="1:19" ht="15" thickBot="1" x14ac:dyDescent="0.35">
      <c r="A3" s="33" t="s">
        <v>1</v>
      </c>
      <c r="B3" s="34"/>
      <c r="C3" s="34"/>
      <c r="D3" s="34"/>
      <c r="E3" s="35"/>
      <c r="F3" s="9"/>
      <c r="G3" s="9"/>
      <c r="H3" s="9"/>
      <c r="I3" s="9"/>
      <c r="J3" s="9"/>
      <c r="K3" s="9"/>
    </row>
    <row r="4" spans="1:19" x14ac:dyDescent="0.3">
      <c r="A4" s="212" t="s">
        <v>416</v>
      </c>
      <c r="B4" s="213"/>
      <c r="C4" s="213"/>
      <c r="D4" s="213"/>
      <c r="E4" s="214"/>
      <c r="F4" s="1"/>
      <c r="G4" s="1"/>
      <c r="H4" s="1"/>
      <c r="I4" s="1"/>
      <c r="J4" s="1"/>
      <c r="K4" s="1"/>
    </row>
    <row r="5" spans="1:19" x14ac:dyDescent="0.3">
      <c r="A5" s="209" t="s">
        <v>417</v>
      </c>
      <c r="B5" s="210"/>
      <c r="C5" s="210"/>
      <c r="D5" s="210"/>
      <c r="E5" s="211"/>
      <c r="F5" s="1"/>
      <c r="G5" s="1"/>
      <c r="H5" s="1"/>
      <c r="I5" s="1"/>
      <c r="J5" s="1"/>
      <c r="K5" s="1"/>
    </row>
    <row r="6" spans="1:19" x14ac:dyDescent="0.3">
      <c r="A6" s="209" t="s">
        <v>397</v>
      </c>
      <c r="B6" s="210"/>
      <c r="C6" s="210"/>
      <c r="D6" s="210"/>
      <c r="E6" s="211"/>
      <c r="F6" s="1"/>
      <c r="G6" s="1"/>
      <c r="H6" s="1"/>
      <c r="I6" s="1"/>
      <c r="J6" s="1"/>
      <c r="K6" s="1"/>
    </row>
    <row r="7" spans="1:19" x14ac:dyDescent="0.3">
      <c r="A7" s="209" t="s">
        <v>304</v>
      </c>
      <c r="B7" s="210"/>
      <c r="C7" s="210"/>
      <c r="D7" s="210"/>
      <c r="E7" s="211"/>
      <c r="F7" s="1"/>
      <c r="G7" s="1"/>
      <c r="H7" s="1"/>
      <c r="I7" s="1"/>
      <c r="J7" s="1"/>
      <c r="K7" s="1"/>
    </row>
    <row r="8" spans="1:19" x14ac:dyDescent="0.3">
      <c r="A8" s="209" t="s">
        <v>398</v>
      </c>
      <c r="B8" s="210"/>
      <c r="C8" s="210"/>
      <c r="D8" s="210"/>
      <c r="E8" s="211"/>
      <c r="F8" s="1"/>
      <c r="G8" s="1"/>
      <c r="H8" s="1"/>
      <c r="I8" s="1"/>
      <c r="J8" s="1"/>
      <c r="K8" s="1"/>
    </row>
    <row r="9" spans="1:19" x14ac:dyDescent="0.3">
      <c r="A9" s="209" t="s">
        <v>26</v>
      </c>
      <c r="B9" s="210"/>
      <c r="C9" s="210"/>
      <c r="D9" s="210"/>
      <c r="E9" s="211"/>
      <c r="F9" s="1"/>
      <c r="G9" s="1"/>
      <c r="H9" s="1"/>
      <c r="I9" s="1"/>
      <c r="J9" s="1"/>
      <c r="K9" s="1"/>
    </row>
    <row r="10" spans="1:19" x14ac:dyDescent="0.3">
      <c r="A10" s="122" t="s">
        <v>399</v>
      </c>
      <c r="B10" s="2"/>
      <c r="C10" s="2"/>
      <c r="D10" s="2"/>
      <c r="E10" s="123"/>
      <c r="F10" s="1"/>
      <c r="G10" s="1"/>
      <c r="H10" s="1"/>
      <c r="I10" s="1"/>
      <c r="J10" s="1"/>
      <c r="K10" s="1"/>
    </row>
    <row r="11" spans="1:19" ht="15" customHeight="1" x14ac:dyDescent="0.3">
      <c r="A11" s="215" t="s">
        <v>28</v>
      </c>
      <c r="B11" s="216"/>
      <c r="C11" s="216"/>
      <c r="D11" s="216"/>
      <c r="E11" s="217"/>
      <c r="F11" s="1"/>
      <c r="G11" s="1"/>
      <c r="H11" s="1"/>
      <c r="I11" s="1"/>
      <c r="J11" s="1"/>
    </row>
    <row r="12" spans="1:19" ht="15" customHeight="1" x14ac:dyDescent="0.3">
      <c r="A12" s="215" t="s">
        <v>291</v>
      </c>
      <c r="B12" s="216"/>
      <c r="C12" s="216"/>
      <c r="D12" s="216"/>
      <c r="E12" s="217"/>
      <c r="F12" s="1"/>
      <c r="G12" s="1"/>
      <c r="H12" s="1"/>
      <c r="I12" s="1"/>
      <c r="J12" s="1"/>
    </row>
    <row r="13" spans="1:19" ht="15" customHeight="1" x14ac:dyDescent="0.3">
      <c r="A13" s="209" t="s">
        <v>32</v>
      </c>
      <c r="B13" s="210"/>
      <c r="C13" s="210"/>
      <c r="D13" s="210"/>
      <c r="E13" s="211"/>
      <c r="F13" s="1"/>
      <c r="G13" s="1"/>
      <c r="H13" s="1"/>
      <c r="I13" s="1"/>
      <c r="J13" s="1"/>
    </row>
    <row r="14" spans="1:19" ht="15" customHeight="1" x14ac:dyDescent="0.3">
      <c r="A14" s="209" t="s">
        <v>400</v>
      </c>
      <c r="B14" s="210"/>
      <c r="C14" s="210"/>
      <c r="D14" s="210"/>
      <c r="E14" s="211"/>
      <c r="F14" s="1"/>
      <c r="G14" s="1"/>
      <c r="H14" s="1"/>
      <c r="I14" s="1"/>
      <c r="J14" s="1"/>
    </row>
    <row r="15" spans="1:19" ht="15" customHeight="1" x14ac:dyDescent="0.3">
      <c r="A15" s="207" t="s">
        <v>401</v>
      </c>
      <c r="B15" s="207"/>
      <c r="C15" s="207"/>
      <c r="D15" s="207"/>
      <c r="E15" s="208"/>
      <c r="F15" s="1"/>
      <c r="G15" s="1"/>
      <c r="H15" s="1"/>
      <c r="I15" s="1"/>
      <c r="J15" s="1"/>
    </row>
    <row r="16" spans="1:19" ht="15.75" customHeight="1" x14ac:dyDescent="0.3">
      <c r="A16" s="207"/>
      <c r="B16" s="207"/>
      <c r="C16" s="207"/>
      <c r="D16" s="207"/>
      <c r="E16" s="208"/>
      <c r="F16" s="1"/>
      <c r="G16" s="1"/>
      <c r="H16" s="1"/>
      <c r="I16" s="1"/>
      <c r="J16" s="1"/>
    </row>
    <row r="17" spans="1:10" ht="15" customHeight="1" x14ac:dyDescent="0.3">
      <c r="A17" s="221" t="s">
        <v>307</v>
      </c>
      <c r="B17" s="221"/>
      <c r="C17" s="221"/>
      <c r="D17" s="221"/>
      <c r="E17" s="222"/>
      <c r="F17" s="1"/>
      <c r="G17" s="1"/>
      <c r="H17" s="1"/>
      <c r="I17" s="1"/>
      <c r="J17" s="1"/>
    </row>
    <row r="18" spans="1:10" ht="15" customHeight="1" x14ac:dyDescent="0.3">
      <c r="A18" s="209" t="s">
        <v>292</v>
      </c>
      <c r="B18" s="210"/>
      <c r="C18" s="210"/>
      <c r="D18" s="210"/>
      <c r="E18" s="211"/>
      <c r="F18" s="1"/>
      <c r="G18" s="1"/>
      <c r="H18" s="1"/>
      <c r="I18" s="1"/>
      <c r="J18" s="1"/>
    </row>
    <row r="19" spans="1:10" ht="15" customHeight="1" thickBot="1" x14ac:dyDescent="0.35">
      <c r="A19" s="209" t="s">
        <v>293</v>
      </c>
      <c r="B19" s="210"/>
      <c r="C19" s="210"/>
      <c r="D19" s="210"/>
      <c r="E19" s="211"/>
      <c r="F19" s="1"/>
      <c r="G19" s="1"/>
      <c r="H19" s="1"/>
      <c r="I19" s="1"/>
      <c r="J19" s="1"/>
    </row>
    <row r="20" spans="1:10" s="2" customFormat="1" ht="30" customHeight="1" thickBot="1" x14ac:dyDescent="0.35">
      <c r="A20" s="128" t="s">
        <v>0</v>
      </c>
      <c r="B20" s="6" t="s">
        <v>9</v>
      </c>
      <c r="C20" s="4" t="s">
        <v>2</v>
      </c>
      <c r="D20" s="4" t="s">
        <v>3</v>
      </c>
      <c r="E20" s="5" t="s">
        <v>4</v>
      </c>
    </row>
    <row r="21" spans="1:10" ht="27.75" customHeight="1" x14ac:dyDescent="0.3">
      <c r="A21" s="58" t="s">
        <v>298</v>
      </c>
      <c r="B21" s="31" t="s">
        <v>14</v>
      </c>
      <c r="C21" s="60" t="s">
        <v>284</v>
      </c>
      <c r="D21" s="218"/>
      <c r="E21" s="225">
        <f>Таблица!E6</f>
        <v>271438.56</v>
      </c>
      <c r="F21" s="27"/>
      <c r="G21" s="27"/>
      <c r="H21" s="27"/>
      <c r="I21" s="27"/>
    </row>
    <row r="22" spans="1:10" ht="27.75" customHeight="1" x14ac:dyDescent="0.3">
      <c r="A22" s="8" t="s">
        <v>299</v>
      </c>
      <c r="B22" s="28" t="s">
        <v>14</v>
      </c>
      <c r="C22" s="24" t="s">
        <v>284</v>
      </c>
      <c r="D22" s="220"/>
      <c r="E22" s="226"/>
      <c r="F22" s="27"/>
      <c r="G22" s="27"/>
      <c r="H22" s="27"/>
      <c r="I22" s="27"/>
    </row>
    <row r="23" spans="1:10" ht="27.75" customHeight="1" x14ac:dyDescent="0.3">
      <c r="A23" s="8" t="s">
        <v>300</v>
      </c>
      <c r="B23" s="28" t="s">
        <v>14</v>
      </c>
      <c r="C23" s="24" t="s">
        <v>296</v>
      </c>
      <c r="D23" s="220"/>
      <c r="E23" s="223">
        <f>Таблица!E8</f>
        <v>282467.52</v>
      </c>
      <c r="F23" s="27"/>
      <c r="G23" s="27"/>
      <c r="H23" s="27"/>
      <c r="I23" s="27"/>
    </row>
    <row r="24" spans="1:10" ht="27.75" customHeight="1" thickBot="1" x14ac:dyDescent="0.35">
      <c r="A24" s="37" t="s">
        <v>301</v>
      </c>
      <c r="B24" s="63" t="s">
        <v>14</v>
      </c>
      <c r="C24" s="39" t="s">
        <v>296</v>
      </c>
      <c r="D24" s="219"/>
      <c r="E24" s="224"/>
      <c r="F24" s="27"/>
      <c r="G24" s="27"/>
      <c r="H24" s="27"/>
      <c r="I24" s="27"/>
    </row>
    <row r="25" spans="1:10" ht="27.75" customHeight="1" x14ac:dyDescent="0.3">
      <c r="A25" s="22" t="s">
        <v>297</v>
      </c>
      <c r="B25" s="31" t="s">
        <v>286</v>
      </c>
      <c r="C25" s="60" t="s">
        <v>402</v>
      </c>
      <c r="D25" s="218"/>
      <c r="E25" s="32">
        <f>Таблица!E10</f>
        <v>78890.399999999994</v>
      </c>
      <c r="F25" s="27"/>
      <c r="G25" s="27"/>
      <c r="H25" s="27"/>
      <c r="I25" s="27"/>
    </row>
    <row r="26" spans="1:10" ht="27.75" customHeight="1" thickBot="1" x14ac:dyDescent="0.35">
      <c r="A26" s="20" t="s">
        <v>285</v>
      </c>
      <c r="B26" s="29" t="s">
        <v>286</v>
      </c>
      <c r="C26" s="25" t="s">
        <v>403</v>
      </c>
      <c r="D26" s="219"/>
      <c r="E26" s="7">
        <f>Таблица!E11</f>
        <v>88791.84</v>
      </c>
      <c r="F26" s="27"/>
      <c r="G26" s="27"/>
      <c r="H26" s="27"/>
      <c r="I26" s="27"/>
    </row>
    <row r="27" spans="1:10" ht="63.75" customHeight="1" thickBot="1" x14ac:dyDescent="0.35">
      <c r="A27" s="129" t="s">
        <v>294</v>
      </c>
      <c r="B27" s="130" t="s">
        <v>289</v>
      </c>
      <c r="C27" s="125" t="s">
        <v>290</v>
      </c>
      <c r="D27" s="125"/>
      <c r="E27" s="124">
        <f>Таблица!E12</f>
        <v>232456.32000000001</v>
      </c>
      <c r="F27" s="27"/>
      <c r="G27" s="27"/>
      <c r="H27" s="27"/>
      <c r="I27" s="27"/>
    </row>
    <row r="28" spans="1:10" s="3" customFormat="1" x14ac:dyDescent="0.3">
      <c r="A28"/>
      <c r="B28" s="30"/>
      <c r="F28"/>
      <c r="G28"/>
      <c r="H28"/>
    </row>
    <row r="29" spans="1:10" x14ac:dyDescent="0.3">
      <c r="B29" s="30"/>
    </row>
    <row r="30" spans="1:10" x14ac:dyDescent="0.3">
      <c r="B30" s="30"/>
    </row>
    <row r="31" spans="1:10" x14ac:dyDescent="0.3">
      <c r="B31" s="30"/>
    </row>
    <row r="32" spans="1:10" x14ac:dyDescent="0.3">
      <c r="B32" s="30"/>
    </row>
    <row r="33" spans="2:2" x14ac:dyDescent="0.3">
      <c r="B33" s="30"/>
    </row>
    <row r="34" spans="2:2" x14ac:dyDescent="0.3">
      <c r="B34" s="30"/>
    </row>
    <row r="35" spans="2:2" x14ac:dyDescent="0.3">
      <c r="B35" s="30"/>
    </row>
    <row r="36" spans="2:2" x14ac:dyDescent="0.3">
      <c r="B36" s="30"/>
    </row>
    <row r="37" spans="2:2" x14ac:dyDescent="0.3">
      <c r="B37" s="30"/>
    </row>
    <row r="38" spans="2:2" x14ac:dyDescent="0.3">
      <c r="B38" s="30"/>
    </row>
    <row r="39" spans="2:2" x14ac:dyDescent="0.3">
      <c r="B39" s="30"/>
    </row>
    <row r="40" spans="2:2" x14ac:dyDescent="0.3">
      <c r="B40" s="30"/>
    </row>
    <row r="41" spans="2:2" x14ac:dyDescent="0.3">
      <c r="B41" s="30"/>
    </row>
    <row r="42" spans="2:2" x14ac:dyDescent="0.3">
      <c r="B42" s="30"/>
    </row>
    <row r="43" spans="2:2" x14ac:dyDescent="0.3">
      <c r="B43" s="30"/>
    </row>
    <row r="44" spans="2:2" x14ac:dyDescent="0.3">
      <c r="B44" s="30"/>
    </row>
    <row r="45" spans="2:2" x14ac:dyDescent="0.3">
      <c r="B45" s="30"/>
    </row>
    <row r="46" spans="2:2" x14ac:dyDescent="0.3">
      <c r="B46" s="30"/>
    </row>
  </sheetData>
  <mergeCells count="19">
    <mergeCell ref="D25:D26"/>
    <mergeCell ref="D21:D24"/>
    <mergeCell ref="A17:E17"/>
    <mergeCell ref="E23:E24"/>
    <mergeCell ref="E21:E22"/>
    <mergeCell ref="A19:E19"/>
    <mergeCell ref="A18:E18"/>
    <mergeCell ref="A2:E2"/>
    <mergeCell ref="A15:E16"/>
    <mergeCell ref="A14:E14"/>
    <mergeCell ref="A6:E6"/>
    <mergeCell ref="A4:E4"/>
    <mergeCell ref="A5:E5"/>
    <mergeCell ref="A7:E7"/>
    <mergeCell ref="A8:E8"/>
    <mergeCell ref="A9:E9"/>
    <mergeCell ref="A11:E11"/>
    <mergeCell ref="A12:E12"/>
    <mergeCell ref="A13:E13"/>
  </mergeCells>
  <pageMargins left="0" right="0" top="0" bottom="0" header="0" footer="0"/>
  <pageSetup paperSize="9" orientation="portrait" r:id="rId1"/>
  <headerFooter>
    <oddFooter>Страница 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S38"/>
  <sheetViews>
    <sheetView showGridLines="0" zoomScaleNormal="100" workbookViewId="0">
      <selection sqref="A1:XFD5"/>
    </sheetView>
  </sheetViews>
  <sheetFormatPr defaultRowHeight="14.4" x14ac:dyDescent="0.3"/>
  <cols>
    <col min="1" max="1" width="17.33203125" customWidth="1"/>
    <col min="2" max="2" width="33.5546875" customWidth="1"/>
    <col min="3" max="3" width="17.33203125" style="3" customWidth="1"/>
    <col min="4" max="4" width="16.33203125" style="3" customWidth="1"/>
    <col min="5" max="5" width="11.6640625" style="3" customWidth="1"/>
    <col min="6" max="6" width="7.44140625" customWidth="1"/>
    <col min="11" max="11" width="12.88671875" customWidth="1"/>
  </cols>
  <sheetData>
    <row r="1" spans="1:19" s="132" customFormat="1" ht="12" x14ac:dyDescent="0.25">
      <c r="A1" s="134"/>
      <c r="B1" s="134"/>
      <c r="D1" s="133" t="s">
        <v>99</v>
      </c>
      <c r="E1" s="135">
        <f>Столы!$E$1</f>
        <v>45615</v>
      </c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18" thickBot="1" x14ac:dyDescent="0.35">
      <c r="A2" s="206" t="s">
        <v>287</v>
      </c>
      <c r="B2" s="206"/>
      <c r="C2" s="206"/>
      <c r="D2" s="206"/>
      <c r="E2" s="206"/>
      <c r="F2" s="1"/>
      <c r="G2" s="1"/>
      <c r="H2" s="1"/>
      <c r="I2" s="1"/>
      <c r="J2" s="1"/>
    </row>
    <row r="3" spans="1:19" ht="15" thickBot="1" x14ac:dyDescent="0.35">
      <c r="A3" s="33" t="s">
        <v>1</v>
      </c>
      <c r="B3" s="34"/>
      <c r="C3" s="34"/>
      <c r="D3" s="34"/>
      <c r="E3" s="35"/>
      <c r="F3" s="9"/>
      <c r="G3" s="9"/>
      <c r="H3" s="9"/>
      <c r="I3" s="9"/>
      <c r="J3" s="9"/>
      <c r="K3" s="9"/>
    </row>
    <row r="4" spans="1:19" x14ac:dyDescent="0.3">
      <c r="A4" s="212" t="s">
        <v>305</v>
      </c>
      <c r="B4" s="213"/>
      <c r="C4" s="213"/>
      <c r="D4" s="213"/>
      <c r="E4" s="214"/>
      <c r="F4" s="1"/>
      <c r="G4" s="1"/>
      <c r="H4" s="1"/>
      <c r="I4" s="1"/>
      <c r="J4" s="1"/>
      <c r="K4" s="1"/>
    </row>
    <row r="5" spans="1:19" x14ac:dyDescent="0.3">
      <c r="A5" s="209" t="s">
        <v>306</v>
      </c>
      <c r="B5" s="210"/>
      <c r="C5" s="210"/>
      <c r="D5" s="210"/>
      <c r="E5" s="211"/>
      <c r="F5" s="1"/>
      <c r="G5" s="1"/>
      <c r="H5" s="1"/>
      <c r="I5" s="1"/>
      <c r="J5" s="1"/>
      <c r="K5" s="1"/>
    </row>
    <row r="6" spans="1:19" x14ac:dyDescent="0.3">
      <c r="A6" s="209" t="s">
        <v>303</v>
      </c>
      <c r="B6" s="210"/>
      <c r="C6" s="210"/>
      <c r="D6" s="210"/>
      <c r="E6" s="211"/>
      <c r="F6" s="1"/>
      <c r="G6" s="1"/>
      <c r="H6" s="1"/>
      <c r="I6" s="1"/>
      <c r="J6" s="1"/>
      <c r="K6" s="1"/>
    </row>
    <row r="7" spans="1:19" x14ac:dyDescent="0.3">
      <c r="A7" s="209" t="s">
        <v>26</v>
      </c>
      <c r="B7" s="210"/>
      <c r="C7" s="210"/>
      <c r="D7" s="210"/>
      <c r="E7" s="211"/>
      <c r="F7" s="1"/>
      <c r="G7" s="1"/>
      <c r="H7" s="1"/>
      <c r="I7" s="1"/>
      <c r="J7" s="1"/>
      <c r="K7" s="1"/>
    </row>
    <row r="8" spans="1:19" ht="13.5" customHeight="1" x14ac:dyDescent="0.3">
      <c r="A8" s="233" t="s">
        <v>27</v>
      </c>
      <c r="B8" s="234"/>
      <c r="C8" s="234"/>
      <c r="D8" s="234"/>
      <c r="E8" s="235"/>
      <c r="F8" s="1"/>
      <c r="G8" s="1"/>
      <c r="H8" s="1"/>
      <c r="I8" s="1"/>
      <c r="J8" s="1"/>
    </row>
    <row r="9" spans="1:19" ht="15" customHeight="1" x14ac:dyDescent="0.3">
      <c r="A9" s="215" t="s">
        <v>28</v>
      </c>
      <c r="B9" s="216"/>
      <c r="C9" s="216"/>
      <c r="D9" s="216"/>
      <c r="E9" s="217"/>
      <c r="F9" s="1"/>
      <c r="G9" s="1"/>
      <c r="H9" s="1"/>
      <c r="I9" s="1"/>
      <c r="J9" s="1"/>
    </row>
    <row r="10" spans="1:19" ht="15" customHeight="1" x14ac:dyDescent="0.3">
      <c r="A10" s="215" t="s">
        <v>29</v>
      </c>
      <c r="B10" s="216"/>
      <c r="C10" s="216"/>
      <c r="D10" s="216"/>
      <c r="E10" s="217"/>
      <c r="F10" s="1"/>
      <c r="G10" s="1"/>
      <c r="H10" s="1"/>
      <c r="I10" s="1"/>
      <c r="J10" s="1"/>
    </row>
    <row r="11" spans="1:19" ht="15" customHeight="1" x14ac:dyDescent="0.3">
      <c r="A11" s="209" t="s">
        <v>32</v>
      </c>
      <c r="B11" s="210"/>
      <c r="C11" s="210"/>
      <c r="D11" s="210"/>
      <c r="E11" s="211"/>
      <c r="F11" s="1"/>
      <c r="G11" s="1"/>
      <c r="H11" s="1"/>
      <c r="I11" s="1"/>
      <c r="J11" s="1"/>
    </row>
    <row r="12" spans="1:19" ht="15" customHeight="1" x14ac:dyDescent="0.3">
      <c r="A12" s="209" t="s">
        <v>95</v>
      </c>
      <c r="B12" s="210"/>
      <c r="C12" s="210"/>
      <c r="D12" s="210"/>
      <c r="E12" s="211"/>
      <c r="F12" s="1"/>
      <c r="G12" s="1"/>
      <c r="H12" s="1"/>
      <c r="I12" s="1"/>
      <c r="J12" s="1"/>
    </row>
    <row r="13" spans="1:19" ht="15" customHeight="1" thickBot="1" x14ac:dyDescent="0.35">
      <c r="A13" s="227" t="s">
        <v>31</v>
      </c>
      <c r="B13" s="228"/>
      <c r="C13" s="228"/>
      <c r="D13" s="228"/>
      <c r="E13" s="229"/>
      <c r="F13" s="1"/>
      <c r="G13" s="1"/>
      <c r="H13" s="1"/>
      <c r="I13" s="1"/>
      <c r="J13" s="1"/>
    </row>
    <row r="14" spans="1:19" s="2" customFormat="1" ht="30" customHeight="1" thickBot="1" x14ac:dyDescent="0.35">
      <c r="A14" s="4" t="s">
        <v>0</v>
      </c>
      <c r="B14" s="6" t="s">
        <v>9</v>
      </c>
      <c r="C14" s="4" t="s">
        <v>2</v>
      </c>
      <c r="D14" s="4" t="s">
        <v>3</v>
      </c>
      <c r="E14" s="5" t="s">
        <v>4</v>
      </c>
    </row>
    <row r="15" spans="1:19" s="2" customFormat="1" ht="20.25" customHeight="1" thickBot="1" x14ac:dyDescent="0.35">
      <c r="A15" s="230" t="s">
        <v>17</v>
      </c>
      <c r="B15" s="231"/>
      <c r="C15" s="231"/>
      <c r="D15" s="231"/>
      <c r="E15" s="232"/>
    </row>
    <row r="16" spans="1:19" ht="63.75" customHeight="1" x14ac:dyDescent="0.3">
      <c r="A16" s="58" t="s">
        <v>97</v>
      </c>
      <c r="B16" s="31" t="s">
        <v>145</v>
      </c>
      <c r="C16" s="60" t="s">
        <v>149</v>
      </c>
      <c r="D16" s="60"/>
      <c r="E16" s="32">
        <f>Таблица!E14</f>
        <v>26690.400000000001</v>
      </c>
      <c r="F16" s="27"/>
      <c r="G16" s="27"/>
      <c r="H16" s="27"/>
      <c r="I16" s="27"/>
    </row>
    <row r="17" spans="1:9" ht="63.75" customHeight="1" x14ac:dyDescent="0.3">
      <c r="A17" s="8" t="s">
        <v>213</v>
      </c>
      <c r="B17" s="28" t="s">
        <v>146</v>
      </c>
      <c r="C17" s="24" t="s">
        <v>149</v>
      </c>
      <c r="D17" s="24"/>
      <c r="E17" s="59">
        <f>Таблица!E15</f>
        <v>31131.360000000001</v>
      </c>
      <c r="F17" s="27"/>
      <c r="G17" s="27"/>
      <c r="H17" s="27"/>
      <c r="I17" s="27"/>
    </row>
    <row r="18" spans="1:9" ht="63.75" customHeight="1" x14ac:dyDescent="0.3">
      <c r="A18" s="8" t="s">
        <v>98</v>
      </c>
      <c r="B18" s="28" t="s">
        <v>18</v>
      </c>
      <c r="C18" s="24" t="s">
        <v>150</v>
      </c>
      <c r="D18" s="24"/>
      <c r="E18" s="59">
        <f>Таблица!E16</f>
        <v>45509.760000000002</v>
      </c>
      <c r="F18" s="27"/>
      <c r="G18" s="27"/>
      <c r="H18" s="27"/>
      <c r="I18" s="27"/>
    </row>
    <row r="19" spans="1:9" ht="63.75" customHeight="1" thickBot="1" x14ac:dyDescent="0.35">
      <c r="A19" s="20" t="s">
        <v>214</v>
      </c>
      <c r="B19" s="29" t="s">
        <v>19</v>
      </c>
      <c r="C19" s="25" t="s">
        <v>150</v>
      </c>
      <c r="D19" s="25"/>
      <c r="E19" s="7">
        <f>Таблица!E17</f>
        <v>48366.720000000001</v>
      </c>
      <c r="F19" s="27"/>
      <c r="G19" s="27"/>
      <c r="H19" s="27"/>
      <c r="I19" s="27"/>
    </row>
    <row r="20" spans="1:9" s="3" customFormat="1" ht="15" x14ac:dyDescent="0.25">
      <c r="A20"/>
      <c r="B20" s="30"/>
      <c r="F20"/>
      <c r="G20"/>
      <c r="H20"/>
    </row>
    <row r="21" spans="1:9" ht="15" x14ac:dyDescent="0.25">
      <c r="B21" s="30"/>
    </row>
    <row r="22" spans="1:9" ht="15" x14ac:dyDescent="0.25">
      <c r="B22" s="30"/>
    </row>
    <row r="23" spans="1:9" x14ac:dyDescent="0.3">
      <c r="B23" s="30"/>
    </row>
    <row r="24" spans="1:9" x14ac:dyDescent="0.3">
      <c r="B24" s="30"/>
    </row>
    <row r="25" spans="1:9" x14ac:dyDescent="0.3">
      <c r="B25" s="30"/>
    </row>
    <row r="26" spans="1:9" x14ac:dyDescent="0.3">
      <c r="B26" s="30"/>
    </row>
    <row r="27" spans="1:9" x14ac:dyDescent="0.3">
      <c r="B27" s="30"/>
    </row>
    <row r="28" spans="1:9" x14ac:dyDescent="0.3">
      <c r="B28" s="30"/>
    </row>
    <row r="29" spans="1:9" x14ac:dyDescent="0.3">
      <c r="B29" s="30"/>
    </row>
    <row r="30" spans="1:9" x14ac:dyDescent="0.3">
      <c r="B30" s="30"/>
    </row>
    <row r="31" spans="1:9" x14ac:dyDescent="0.3">
      <c r="B31" s="30"/>
    </row>
    <row r="32" spans="1:9" x14ac:dyDescent="0.3">
      <c r="B32" s="30"/>
    </row>
    <row r="33" spans="2:2" x14ac:dyDescent="0.3">
      <c r="B33" s="30"/>
    </row>
    <row r="34" spans="2:2" x14ac:dyDescent="0.3">
      <c r="B34" s="30"/>
    </row>
    <row r="35" spans="2:2" x14ac:dyDescent="0.3">
      <c r="B35" s="30"/>
    </row>
    <row r="36" spans="2:2" x14ac:dyDescent="0.3">
      <c r="B36" s="30"/>
    </row>
    <row r="37" spans="2:2" x14ac:dyDescent="0.3">
      <c r="B37" s="30"/>
    </row>
    <row r="38" spans="2:2" x14ac:dyDescent="0.3">
      <c r="B38" s="30"/>
    </row>
  </sheetData>
  <mergeCells count="12">
    <mergeCell ref="A13:E13"/>
    <mergeCell ref="A15:E15"/>
    <mergeCell ref="A8:E8"/>
    <mergeCell ref="A12:E12"/>
    <mergeCell ref="A2:E2"/>
    <mergeCell ref="A4:E4"/>
    <mergeCell ref="A5:E5"/>
    <mergeCell ref="A7:E7"/>
    <mergeCell ref="A9:E9"/>
    <mergeCell ref="A10:E10"/>
    <mergeCell ref="A11:E11"/>
    <mergeCell ref="A6:E6"/>
  </mergeCells>
  <pageMargins left="0" right="0" top="0" bottom="0" header="0" footer="0"/>
  <pageSetup paperSize="9" orientation="portrait" r:id="rId1"/>
  <headerFooter>
    <oddFooter>Страница  &amp;P из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S85"/>
  <sheetViews>
    <sheetView showGridLines="0" zoomScaleNormal="100" workbookViewId="0">
      <selection sqref="A1:XFD5"/>
    </sheetView>
  </sheetViews>
  <sheetFormatPr defaultRowHeight="14.4" x14ac:dyDescent="0.3"/>
  <cols>
    <col min="1" max="1" width="19.6640625" customWidth="1"/>
    <col min="2" max="2" width="33.5546875" customWidth="1"/>
    <col min="3" max="3" width="17.33203125" style="3" customWidth="1"/>
    <col min="4" max="4" width="16.33203125" style="3" customWidth="1"/>
    <col min="5" max="5" width="11.6640625" style="3" customWidth="1"/>
    <col min="6" max="6" width="9.109375" style="166"/>
    <col min="7" max="7" width="12.88671875" customWidth="1"/>
  </cols>
  <sheetData>
    <row r="1" spans="1:19" s="132" customFormat="1" ht="13.8" x14ac:dyDescent="0.3">
      <c r="A1" s="134"/>
      <c r="B1" s="134"/>
      <c r="D1" s="133" t="s">
        <v>99</v>
      </c>
      <c r="E1" s="135">
        <f>Столы!$E$1</f>
        <v>45615</v>
      </c>
      <c r="F1" s="164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18" thickBot="1" x14ac:dyDescent="0.35">
      <c r="A2" s="206" t="s">
        <v>262</v>
      </c>
      <c r="B2" s="206"/>
      <c r="C2" s="206"/>
      <c r="D2" s="206"/>
      <c r="E2" s="206"/>
      <c r="F2" s="164"/>
    </row>
    <row r="3" spans="1:19" ht="15" thickBot="1" x14ac:dyDescent="0.35">
      <c r="A3" s="33" t="s">
        <v>1</v>
      </c>
      <c r="B3" s="34"/>
      <c r="C3" s="34"/>
      <c r="D3" s="34"/>
      <c r="E3" s="35"/>
      <c r="F3" s="162"/>
      <c r="G3" s="9"/>
    </row>
    <row r="4" spans="1:19" x14ac:dyDescent="0.3">
      <c r="A4" s="212" t="s">
        <v>310</v>
      </c>
      <c r="B4" s="213"/>
      <c r="C4" s="213"/>
      <c r="D4" s="213"/>
      <c r="E4" s="214"/>
      <c r="F4" s="164"/>
      <c r="G4" s="1"/>
    </row>
    <row r="5" spans="1:19" x14ac:dyDescent="0.3">
      <c r="A5" s="209" t="s">
        <v>309</v>
      </c>
      <c r="B5" s="210"/>
      <c r="C5" s="210"/>
      <c r="D5" s="210"/>
      <c r="E5" s="211"/>
      <c r="F5" s="164"/>
      <c r="G5" s="1"/>
    </row>
    <row r="6" spans="1:19" x14ac:dyDescent="0.3">
      <c r="A6" s="209" t="s">
        <v>308</v>
      </c>
      <c r="B6" s="210"/>
      <c r="C6" s="210"/>
      <c r="D6" s="210"/>
      <c r="E6" s="211"/>
      <c r="F6" s="164"/>
      <c r="G6" s="1"/>
    </row>
    <row r="7" spans="1:19" x14ac:dyDescent="0.3">
      <c r="A7" s="209" t="s">
        <v>96</v>
      </c>
      <c r="B7" s="210"/>
      <c r="C7" s="210"/>
      <c r="D7" s="210"/>
      <c r="E7" s="211"/>
      <c r="F7" s="164"/>
      <c r="G7" s="1"/>
    </row>
    <row r="8" spans="1:19" x14ac:dyDescent="0.3">
      <c r="A8" s="209" t="s">
        <v>26</v>
      </c>
      <c r="B8" s="210"/>
      <c r="C8" s="210"/>
      <c r="D8" s="210"/>
      <c r="E8" s="211"/>
      <c r="F8" s="164"/>
      <c r="G8" s="1"/>
    </row>
    <row r="9" spans="1:19" ht="15" customHeight="1" x14ac:dyDescent="0.3">
      <c r="A9" s="215" t="s">
        <v>28</v>
      </c>
      <c r="B9" s="216"/>
      <c r="C9" s="216"/>
      <c r="D9" s="216"/>
      <c r="E9" s="217"/>
      <c r="F9" s="164"/>
    </row>
    <row r="10" spans="1:19" ht="15" customHeight="1" thickBot="1" x14ac:dyDescent="0.35">
      <c r="A10" s="227" t="s">
        <v>30</v>
      </c>
      <c r="B10" s="228"/>
      <c r="C10" s="228"/>
      <c r="D10" s="228"/>
      <c r="E10" s="229"/>
      <c r="F10" s="164"/>
    </row>
    <row r="11" spans="1:19" s="2" customFormat="1" ht="30" customHeight="1" thickBot="1" x14ac:dyDescent="0.35">
      <c r="A11" s="98" t="s">
        <v>0</v>
      </c>
      <c r="B11" s="99" t="s">
        <v>9</v>
      </c>
      <c r="C11" s="100" t="s">
        <v>2</v>
      </c>
      <c r="D11" s="100" t="s">
        <v>3</v>
      </c>
      <c r="E11" s="101" t="s">
        <v>4</v>
      </c>
      <c r="F11" s="165"/>
    </row>
    <row r="12" spans="1:19" s="2" customFormat="1" ht="20.25" customHeight="1" thickBot="1" x14ac:dyDescent="0.35">
      <c r="A12" s="238" t="s">
        <v>20</v>
      </c>
      <c r="B12" s="239"/>
      <c r="C12" s="239"/>
      <c r="D12" s="239"/>
      <c r="E12" s="240"/>
      <c r="F12" s="165"/>
    </row>
    <row r="13" spans="1:19" ht="73.5" customHeight="1" x14ac:dyDescent="0.3">
      <c r="A13" s="58" t="s">
        <v>215</v>
      </c>
      <c r="B13" s="31" t="s">
        <v>92</v>
      </c>
      <c r="C13" s="60" t="s">
        <v>151</v>
      </c>
      <c r="D13" s="60"/>
      <c r="E13" s="32">
        <f>Таблица!E20</f>
        <v>37298.879999999997</v>
      </c>
      <c r="F13" s="163"/>
      <c r="G13" s="27"/>
    </row>
    <row r="14" spans="1:19" ht="39.75" customHeight="1" x14ac:dyDescent="0.3">
      <c r="A14" s="8" t="s">
        <v>216</v>
      </c>
      <c r="B14" s="28" t="s">
        <v>92</v>
      </c>
      <c r="C14" s="24" t="s">
        <v>151</v>
      </c>
      <c r="D14" s="236"/>
      <c r="E14" s="223">
        <f>Таблица!E21</f>
        <v>39682.080000000002</v>
      </c>
      <c r="F14" s="163"/>
      <c r="G14" s="27"/>
    </row>
    <row r="15" spans="1:19" ht="39.75" customHeight="1" x14ac:dyDescent="0.3">
      <c r="A15" s="8" t="s">
        <v>217</v>
      </c>
      <c r="B15" s="28" t="s">
        <v>92</v>
      </c>
      <c r="C15" s="24" t="s">
        <v>151</v>
      </c>
      <c r="D15" s="237"/>
      <c r="E15" s="226">
        <f>Таблица!E22</f>
        <v>39682.080000000002</v>
      </c>
      <c r="F15" s="163"/>
      <c r="G15" s="27"/>
    </row>
    <row r="16" spans="1:19" ht="73.5" customHeight="1" x14ac:dyDescent="0.3">
      <c r="A16" s="8" t="s">
        <v>218</v>
      </c>
      <c r="B16" s="28" t="s">
        <v>69</v>
      </c>
      <c r="C16" s="24" t="s">
        <v>152</v>
      </c>
      <c r="D16" s="24"/>
      <c r="E16" s="59">
        <f>Таблица!E23</f>
        <v>52860.959999999992</v>
      </c>
      <c r="F16" s="163"/>
      <c r="G16" s="27"/>
    </row>
    <row r="17" spans="1:7" ht="73.5" customHeight="1" thickBot="1" x14ac:dyDescent="0.35">
      <c r="A17" s="37" t="s">
        <v>219</v>
      </c>
      <c r="B17" s="63" t="s">
        <v>70</v>
      </c>
      <c r="C17" s="39" t="s">
        <v>152</v>
      </c>
      <c r="D17" s="39"/>
      <c r="E17" s="61">
        <f>Таблица!E24</f>
        <v>52860.959999999992</v>
      </c>
      <c r="F17" s="163"/>
      <c r="G17" s="27"/>
    </row>
    <row r="18" spans="1:7" s="2" customFormat="1" ht="20.25" customHeight="1" thickBot="1" x14ac:dyDescent="0.35">
      <c r="A18" s="241" t="s">
        <v>51</v>
      </c>
      <c r="B18" s="242"/>
      <c r="C18" s="242"/>
      <c r="D18" s="242"/>
      <c r="E18" s="243"/>
      <c r="F18" s="165"/>
    </row>
    <row r="19" spans="1:7" ht="73.5" customHeight="1" x14ac:dyDescent="0.3">
      <c r="A19" s="22" t="s">
        <v>52</v>
      </c>
      <c r="B19" s="31" t="s">
        <v>174</v>
      </c>
      <c r="C19" s="60" t="s">
        <v>152</v>
      </c>
      <c r="D19" s="60"/>
      <c r="E19" s="32">
        <f>Таблица!E26</f>
        <v>44521.919999999998</v>
      </c>
      <c r="F19" s="163"/>
      <c r="G19" s="27"/>
    </row>
    <row r="20" spans="1:7" ht="73.5" customHeight="1" thickBot="1" x14ac:dyDescent="0.35">
      <c r="A20" s="20" t="s">
        <v>59</v>
      </c>
      <c r="B20" s="29" t="s">
        <v>175</v>
      </c>
      <c r="C20" s="25" t="s">
        <v>153</v>
      </c>
      <c r="D20" s="25"/>
      <c r="E20" s="7">
        <f>Таблица!E27</f>
        <v>29525.760000000002</v>
      </c>
      <c r="F20" s="163"/>
      <c r="G20" s="27"/>
    </row>
    <row r="21" spans="1:7" s="2" customFormat="1" ht="20.25" customHeight="1" thickBot="1" x14ac:dyDescent="0.35">
      <c r="A21" s="241" t="s">
        <v>48</v>
      </c>
      <c r="B21" s="242"/>
      <c r="C21" s="242"/>
      <c r="D21" s="242"/>
      <c r="E21" s="243"/>
      <c r="F21" s="165"/>
    </row>
    <row r="22" spans="1:7" ht="36.75" customHeight="1" x14ac:dyDescent="0.3">
      <c r="A22" s="8" t="s">
        <v>220</v>
      </c>
      <c r="B22" s="28" t="s">
        <v>46</v>
      </c>
      <c r="C22" s="24" t="s">
        <v>152</v>
      </c>
      <c r="D22" s="218"/>
      <c r="E22" s="225">
        <f>Таблица!E29</f>
        <v>64242.720000000001</v>
      </c>
      <c r="F22" s="163"/>
      <c r="G22" s="27"/>
    </row>
    <row r="23" spans="1:7" ht="36.75" customHeight="1" x14ac:dyDescent="0.3">
      <c r="A23" s="8" t="s">
        <v>221</v>
      </c>
      <c r="B23" s="28" t="s">
        <v>46</v>
      </c>
      <c r="C23" s="24" t="s">
        <v>152</v>
      </c>
      <c r="D23" s="237"/>
      <c r="E23" s="226">
        <f>Таблица!E30</f>
        <v>64242.720000000001</v>
      </c>
      <c r="F23" s="163"/>
      <c r="G23" s="27"/>
    </row>
    <row r="24" spans="1:7" ht="73.5" customHeight="1" x14ac:dyDescent="0.3">
      <c r="A24" s="45" t="s">
        <v>222</v>
      </c>
      <c r="B24" s="28" t="s">
        <v>46</v>
      </c>
      <c r="C24" s="24" t="s">
        <v>152</v>
      </c>
      <c r="D24" s="24"/>
      <c r="E24" s="59">
        <f>Таблица!E31</f>
        <v>54061.920000000006</v>
      </c>
      <c r="F24" s="163"/>
      <c r="G24" s="27"/>
    </row>
    <row r="25" spans="1:7" ht="36.75" customHeight="1" x14ac:dyDescent="0.3">
      <c r="A25" s="8" t="s">
        <v>238</v>
      </c>
      <c r="B25" s="28" t="s">
        <v>46</v>
      </c>
      <c r="C25" s="24" t="s">
        <v>152</v>
      </c>
      <c r="D25" s="236"/>
      <c r="E25" s="223">
        <f>Таблица!E32</f>
        <v>60271.199999999997</v>
      </c>
      <c r="F25" s="163"/>
      <c r="G25" s="27"/>
    </row>
    <row r="26" spans="1:7" ht="36.75" customHeight="1" thickBot="1" x14ac:dyDescent="0.35">
      <c r="A26" s="37" t="s">
        <v>239</v>
      </c>
      <c r="B26" s="63" t="s">
        <v>46</v>
      </c>
      <c r="C26" s="39" t="s">
        <v>152</v>
      </c>
      <c r="D26" s="220"/>
      <c r="E26" s="244">
        <f>Таблица!E33</f>
        <v>60271.199999999997</v>
      </c>
      <c r="F26" s="163"/>
      <c r="G26" s="27"/>
    </row>
    <row r="27" spans="1:7" ht="73.5" customHeight="1" x14ac:dyDescent="0.3">
      <c r="A27" s="22" t="s">
        <v>223</v>
      </c>
      <c r="B27" s="31" t="s">
        <v>93</v>
      </c>
      <c r="C27" s="60" t="s">
        <v>153</v>
      </c>
      <c r="D27" s="60"/>
      <c r="E27" s="32">
        <f>Таблица!E34</f>
        <v>33683.040000000001</v>
      </c>
      <c r="F27" s="163"/>
      <c r="G27" s="27"/>
    </row>
    <row r="28" spans="1:7" ht="73.5" customHeight="1" x14ac:dyDescent="0.3">
      <c r="A28" s="8" t="s">
        <v>224</v>
      </c>
      <c r="B28" s="28" t="s">
        <v>93</v>
      </c>
      <c r="C28" s="24" t="s">
        <v>153</v>
      </c>
      <c r="D28" s="24"/>
      <c r="E28" s="59">
        <f>Таблица!E35</f>
        <v>36540</v>
      </c>
      <c r="F28" s="163"/>
      <c r="G28" s="27"/>
    </row>
    <row r="29" spans="1:7" ht="36" customHeight="1" x14ac:dyDescent="0.3">
      <c r="A29" s="8" t="s">
        <v>240</v>
      </c>
      <c r="B29" s="28" t="s">
        <v>93</v>
      </c>
      <c r="C29" s="24" t="s">
        <v>153</v>
      </c>
      <c r="D29" s="236"/>
      <c r="E29" s="223">
        <f>Таблица!E36</f>
        <v>41153.760000000002</v>
      </c>
      <c r="F29" s="163"/>
      <c r="G29" s="27"/>
    </row>
    <row r="30" spans="1:7" ht="36" customHeight="1" x14ac:dyDescent="0.3">
      <c r="A30" s="8" t="s">
        <v>241</v>
      </c>
      <c r="B30" s="28" t="s">
        <v>93</v>
      </c>
      <c r="C30" s="24" t="s">
        <v>153</v>
      </c>
      <c r="D30" s="237"/>
      <c r="E30" s="226">
        <f>Таблица!E37</f>
        <v>41153.760000000002</v>
      </c>
      <c r="F30" s="163"/>
      <c r="G30" s="27"/>
    </row>
    <row r="31" spans="1:7" ht="36" customHeight="1" x14ac:dyDescent="0.3">
      <c r="A31" s="8" t="s">
        <v>242</v>
      </c>
      <c r="B31" s="28" t="s">
        <v>93</v>
      </c>
      <c r="C31" s="24" t="s">
        <v>153</v>
      </c>
      <c r="D31" s="236"/>
      <c r="E31" s="223">
        <f>Таблица!E38</f>
        <v>44146.080000000002</v>
      </c>
      <c r="F31" s="163"/>
      <c r="G31" s="27"/>
    </row>
    <row r="32" spans="1:7" ht="36" customHeight="1" thickBot="1" x14ac:dyDescent="0.35">
      <c r="A32" s="20" t="s">
        <v>243</v>
      </c>
      <c r="B32" s="29" t="s">
        <v>93</v>
      </c>
      <c r="C32" s="25" t="s">
        <v>153</v>
      </c>
      <c r="D32" s="219"/>
      <c r="E32" s="224">
        <f>Таблица!E39</f>
        <v>44146.080000000002</v>
      </c>
      <c r="F32" s="163"/>
      <c r="G32" s="27"/>
    </row>
    <row r="33" spans="1:7" ht="73.5" customHeight="1" x14ac:dyDescent="0.3">
      <c r="A33" s="45" t="s">
        <v>225</v>
      </c>
      <c r="B33" s="65" t="s">
        <v>94</v>
      </c>
      <c r="C33" s="47" t="s">
        <v>154</v>
      </c>
      <c r="D33" s="47"/>
      <c r="E33" s="62">
        <f>Таблица!E40</f>
        <v>28022.400000000001</v>
      </c>
      <c r="F33" s="163"/>
      <c r="G33" s="27"/>
    </row>
    <row r="34" spans="1:7" ht="36" customHeight="1" x14ac:dyDescent="0.3">
      <c r="A34" s="8" t="s">
        <v>244</v>
      </c>
      <c r="B34" s="28" t="s">
        <v>94</v>
      </c>
      <c r="C34" s="86" t="s">
        <v>154</v>
      </c>
      <c r="D34" s="236"/>
      <c r="E34" s="223">
        <f>Таблица!E41</f>
        <v>35493.120000000003</v>
      </c>
      <c r="F34" s="163"/>
      <c r="G34" s="27"/>
    </row>
    <row r="35" spans="1:7" ht="36" customHeight="1" thickBot="1" x14ac:dyDescent="0.35">
      <c r="A35" s="8" t="s">
        <v>245</v>
      </c>
      <c r="B35" s="28" t="s">
        <v>94</v>
      </c>
      <c r="C35" s="24" t="s">
        <v>154</v>
      </c>
      <c r="D35" s="219"/>
      <c r="E35" s="224">
        <f>Таблица!E42</f>
        <v>35493.120000000003</v>
      </c>
      <c r="F35" s="163"/>
      <c r="G35" s="27"/>
    </row>
    <row r="36" spans="1:7" s="2" customFormat="1" ht="20.25" customHeight="1" thickBot="1" x14ac:dyDescent="0.35">
      <c r="A36" s="241" t="s">
        <v>49</v>
      </c>
      <c r="B36" s="242"/>
      <c r="C36" s="242"/>
      <c r="D36" s="242"/>
      <c r="E36" s="243"/>
      <c r="F36" s="165"/>
    </row>
    <row r="37" spans="1:7" ht="73.5" customHeight="1" x14ac:dyDescent="0.3">
      <c r="A37" s="8" t="s">
        <v>226</v>
      </c>
      <c r="B37" s="28" t="s">
        <v>167</v>
      </c>
      <c r="C37" s="24" t="s">
        <v>151</v>
      </c>
      <c r="D37" s="24"/>
      <c r="E37" s="59">
        <f>Таблица!E44</f>
        <v>38782.080000000002</v>
      </c>
      <c r="F37" s="163"/>
      <c r="G37" s="27"/>
    </row>
    <row r="38" spans="1:7" ht="36" customHeight="1" x14ac:dyDescent="0.3">
      <c r="A38" s="8" t="s">
        <v>246</v>
      </c>
      <c r="B38" s="28" t="s">
        <v>167</v>
      </c>
      <c r="C38" s="24" t="s">
        <v>151</v>
      </c>
      <c r="D38" s="236"/>
      <c r="E38" s="223">
        <f>Таблица!E45</f>
        <v>41165.279999999999</v>
      </c>
      <c r="F38" s="163"/>
      <c r="G38" s="27"/>
    </row>
    <row r="39" spans="1:7" ht="36" customHeight="1" thickBot="1" x14ac:dyDescent="0.35">
      <c r="A39" s="8" t="s">
        <v>247</v>
      </c>
      <c r="B39" s="28" t="s">
        <v>167</v>
      </c>
      <c r="C39" s="24" t="s">
        <v>151</v>
      </c>
      <c r="D39" s="219"/>
      <c r="E39" s="224">
        <f>Таблица!E46</f>
        <v>41165.279999999999</v>
      </c>
      <c r="F39" s="163"/>
      <c r="G39" s="27"/>
    </row>
    <row r="40" spans="1:7" s="2" customFormat="1" ht="20.25" customHeight="1" thickBot="1" x14ac:dyDescent="0.35">
      <c r="A40" s="230" t="s">
        <v>50</v>
      </c>
      <c r="B40" s="231"/>
      <c r="C40" s="231"/>
      <c r="D40" s="231"/>
      <c r="E40" s="232"/>
      <c r="F40" s="165"/>
    </row>
    <row r="41" spans="1:7" ht="18.75" customHeight="1" x14ac:dyDescent="0.3">
      <c r="A41" s="22" t="s">
        <v>227</v>
      </c>
      <c r="B41" s="31" t="s">
        <v>85</v>
      </c>
      <c r="C41" s="60" t="s">
        <v>155</v>
      </c>
      <c r="D41" s="246"/>
      <c r="E41" s="225">
        <f>Таблица!E48</f>
        <v>40655.520000000004</v>
      </c>
      <c r="F41" s="163"/>
      <c r="G41" s="27"/>
    </row>
    <row r="42" spans="1:7" ht="18.75" customHeight="1" x14ac:dyDescent="0.3">
      <c r="A42" s="8" t="s">
        <v>228</v>
      </c>
      <c r="B42" s="28" t="s">
        <v>87</v>
      </c>
      <c r="C42" s="24" t="s">
        <v>155</v>
      </c>
      <c r="D42" s="245"/>
      <c r="E42" s="244">
        <f>Таблица!E49</f>
        <v>40655.520000000004</v>
      </c>
      <c r="F42" s="163"/>
      <c r="G42" s="27"/>
    </row>
    <row r="43" spans="1:7" ht="18.75" customHeight="1" x14ac:dyDescent="0.3">
      <c r="A43" s="8" t="s">
        <v>229</v>
      </c>
      <c r="B43" s="28" t="s">
        <v>85</v>
      </c>
      <c r="C43" s="24" t="s">
        <v>155</v>
      </c>
      <c r="D43" s="245"/>
      <c r="E43" s="244">
        <f>Таблица!E50</f>
        <v>40655.520000000004</v>
      </c>
      <c r="F43" s="163"/>
      <c r="G43" s="27"/>
    </row>
    <row r="44" spans="1:7" ht="18.75" customHeight="1" x14ac:dyDescent="0.3">
      <c r="A44" s="8" t="s">
        <v>230</v>
      </c>
      <c r="B44" s="28" t="s">
        <v>87</v>
      </c>
      <c r="C44" s="24" t="s">
        <v>155</v>
      </c>
      <c r="D44" s="245"/>
      <c r="E44" s="226">
        <f>Таблица!E51</f>
        <v>40655.520000000004</v>
      </c>
      <c r="F44" s="163"/>
      <c r="G44" s="27"/>
    </row>
    <row r="45" spans="1:7" ht="67.5" customHeight="1" x14ac:dyDescent="0.3">
      <c r="A45" s="8" t="s">
        <v>231</v>
      </c>
      <c r="B45" s="28" t="s">
        <v>91</v>
      </c>
      <c r="C45" s="24" t="s">
        <v>155</v>
      </c>
      <c r="D45" s="24"/>
      <c r="E45" s="59">
        <f>Таблица!E52</f>
        <v>35565.120000000003</v>
      </c>
      <c r="F45" s="163"/>
      <c r="G45" s="27"/>
    </row>
    <row r="46" spans="1:7" ht="36" customHeight="1" x14ac:dyDescent="0.3">
      <c r="A46" s="8" t="s">
        <v>248</v>
      </c>
      <c r="B46" s="28" t="s">
        <v>91</v>
      </c>
      <c r="C46" s="24" t="s">
        <v>155</v>
      </c>
      <c r="D46" s="245"/>
      <c r="E46" s="223">
        <f>Таблица!E53</f>
        <v>38669.760000000002</v>
      </c>
      <c r="F46" s="163"/>
      <c r="G46" s="27"/>
    </row>
    <row r="47" spans="1:7" ht="36" customHeight="1" thickBot="1" x14ac:dyDescent="0.35">
      <c r="A47" s="37" t="s">
        <v>249</v>
      </c>
      <c r="B47" s="63" t="s">
        <v>91</v>
      </c>
      <c r="C47" s="39" t="s">
        <v>155</v>
      </c>
      <c r="D47" s="236"/>
      <c r="E47" s="244">
        <f>Таблица!E54</f>
        <v>38669.760000000002</v>
      </c>
      <c r="F47" s="163"/>
      <c r="G47" s="27"/>
    </row>
    <row r="48" spans="1:7" ht="33" customHeight="1" x14ac:dyDescent="0.3">
      <c r="A48" s="22" t="s">
        <v>232</v>
      </c>
      <c r="B48" s="31" t="s">
        <v>86</v>
      </c>
      <c r="C48" s="60" t="s">
        <v>156</v>
      </c>
      <c r="D48" s="246"/>
      <c r="E48" s="225">
        <f>Таблица!E55</f>
        <v>18643.68</v>
      </c>
      <c r="F48" s="163"/>
      <c r="G48" s="27"/>
    </row>
    <row r="49" spans="1:7" ht="33" customHeight="1" x14ac:dyDescent="0.3">
      <c r="A49" s="8" t="s">
        <v>233</v>
      </c>
      <c r="B49" s="28" t="s">
        <v>88</v>
      </c>
      <c r="C49" s="24" t="s">
        <v>156</v>
      </c>
      <c r="D49" s="245"/>
      <c r="E49" s="226">
        <f>Таблица!E56</f>
        <v>18643.68</v>
      </c>
      <c r="F49" s="163"/>
      <c r="G49" s="27"/>
    </row>
    <row r="50" spans="1:7" ht="33" customHeight="1" x14ac:dyDescent="0.3">
      <c r="A50" s="8" t="s">
        <v>234</v>
      </c>
      <c r="B50" s="28" t="s">
        <v>86</v>
      </c>
      <c r="C50" s="24" t="s">
        <v>156</v>
      </c>
      <c r="D50" s="245"/>
      <c r="E50" s="223">
        <f>Таблица!E57</f>
        <v>20072.16</v>
      </c>
      <c r="F50" s="163"/>
      <c r="G50" s="27"/>
    </row>
    <row r="51" spans="1:7" ht="33" customHeight="1" x14ac:dyDescent="0.3">
      <c r="A51" s="8" t="s">
        <v>235</v>
      </c>
      <c r="B51" s="28" t="s">
        <v>88</v>
      </c>
      <c r="C51" s="24" t="s">
        <v>156</v>
      </c>
      <c r="D51" s="245"/>
      <c r="E51" s="226">
        <f>Таблица!E58</f>
        <v>20072.16</v>
      </c>
      <c r="F51" s="163"/>
      <c r="G51" s="27"/>
    </row>
    <row r="52" spans="1:7" ht="18.75" customHeight="1" x14ac:dyDescent="0.3">
      <c r="A52" s="8" t="s">
        <v>250</v>
      </c>
      <c r="B52" s="28" t="s">
        <v>86</v>
      </c>
      <c r="C52" s="24" t="s">
        <v>156</v>
      </c>
      <c r="D52" s="245"/>
      <c r="E52" s="223">
        <f>Таблица!E59</f>
        <v>22379.040000000001</v>
      </c>
      <c r="F52" s="163"/>
      <c r="G52" s="27"/>
    </row>
    <row r="53" spans="1:7" ht="18.75" customHeight="1" x14ac:dyDescent="0.3">
      <c r="A53" s="8" t="s">
        <v>251</v>
      </c>
      <c r="B53" s="28" t="s">
        <v>88</v>
      </c>
      <c r="C53" s="24" t="s">
        <v>156</v>
      </c>
      <c r="D53" s="245"/>
      <c r="E53" s="244">
        <f>Таблица!E60</f>
        <v>22379.040000000001</v>
      </c>
      <c r="F53" s="163"/>
      <c r="G53" s="27"/>
    </row>
    <row r="54" spans="1:7" ht="18.75" customHeight="1" x14ac:dyDescent="0.3">
      <c r="A54" s="8" t="s">
        <v>252</v>
      </c>
      <c r="B54" s="28" t="s">
        <v>86</v>
      </c>
      <c r="C54" s="24" t="s">
        <v>156</v>
      </c>
      <c r="D54" s="245"/>
      <c r="E54" s="244">
        <f>Таблица!E61</f>
        <v>22379.040000000001</v>
      </c>
      <c r="F54" s="163"/>
      <c r="G54" s="27"/>
    </row>
    <row r="55" spans="1:7" ht="18.75" customHeight="1" x14ac:dyDescent="0.3">
      <c r="A55" s="8" t="s">
        <v>253</v>
      </c>
      <c r="B55" s="28" t="s">
        <v>88</v>
      </c>
      <c r="C55" s="24" t="s">
        <v>156</v>
      </c>
      <c r="D55" s="245"/>
      <c r="E55" s="226">
        <f>Таблица!E62</f>
        <v>22379.040000000001</v>
      </c>
      <c r="F55" s="163"/>
      <c r="G55" s="27"/>
    </row>
    <row r="56" spans="1:7" ht="18.75" customHeight="1" x14ac:dyDescent="0.3">
      <c r="A56" s="8" t="s">
        <v>254</v>
      </c>
      <c r="B56" s="28" t="s">
        <v>86</v>
      </c>
      <c r="C56" s="24" t="s">
        <v>156</v>
      </c>
      <c r="D56" s="245"/>
      <c r="E56" s="223">
        <f>Таблица!E63</f>
        <v>23875.199999999997</v>
      </c>
      <c r="F56" s="163"/>
      <c r="G56" s="27"/>
    </row>
    <row r="57" spans="1:7" ht="18.75" customHeight="1" x14ac:dyDescent="0.3">
      <c r="A57" s="8" t="s">
        <v>255</v>
      </c>
      <c r="B57" s="28" t="s">
        <v>88</v>
      </c>
      <c r="C57" s="24" t="s">
        <v>156</v>
      </c>
      <c r="D57" s="245"/>
      <c r="E57" s="244">
        <f>Таблица!E64</f>
        <v>23875.199999999997</v>
      </c>
      <c r="F57" s="163"/>
      <c r="G57" s="27"/>
    </row>
    <row r="58" spans="1:7" ht="18.75" customHeight="1" x14ac:dyDescent="0.3">
      <c r="A58" s="8" t="s">
        <v>256</v>
      </c>
      <c r="B58" s="28" t="s">
        <v>86</v>
      </c>
      <c r="C58" s="24" t="s">
        <v>156</v>
      </c>
      <c r="D58" s="245"/>
      <c r="E58" s="244">
        <f>Таблица!E65</f>
        <v>23875.199999999997</v>
      </c>
      <c r="F58" s="163"/>
      <c r="G58" s="27"/>
    </row>
    <row r="59" spans="1:7" ht="18.75" customHeight="1" thickBot="1" x14ac:dyDescent="0.35">
      <c r="A59" s="20" t="s">
        <v>257</v>
      </c>
      <c r="B59" s="29" t="s">
        <v>88</v>
      </c>
      <c r="C59" s="25" t="s">
        <v>156</v>
      </c>
      <c r="D59" s="248"/>
      <c r="E59" s="224">
        <f>Таблица!E66</f>
        <v>23875.199999999997</v>
      </c>
      <c r="F59" s="163"/>
      <c r="G59" s="27"/>
    </row>
    <row r="60" spans="1:7" ht="40.5" customHeight="1" x14ac:dyDescent="0.3">
      <c r="A60" s="45" t="s">
        <v>236</v>
      </c>
      <c r="B60" s="65" t="s">
        <v>89</v>
      </c>
      <c r="C60" s="47" t="s">
        <v>157</v>
      </c>
      <c r="D60" s="237"/>
      <c r="E60" s="226">
        <f>Таблица!E67</f>
        <v>17130.239999999998</v>
      </c>
      <c r="F60" s="163"/>
      <c r="G60" s="27"/>
    </row>
    <row r="61" spans="1:7" ht="40.5" customHeight="1" x14ac:dyDescent="0.3">
      <c r="A61" s="8" t="s">
        <v>237</v>
      </c>
      <c r="B61" s="28" t="s">
        <v>90</v>
      </c>
      <c r="C61" s="24" t="s">
        <v>157</v>
      </c>
      <c r="D61" s="245"/>
      <c r="E61" s="247">
        <f>Таблица!E68</f>
        <v>17130.239999999998</v>
      </c>
      <c r="F61" s="163"/>
      <c r="G61" s="27"/>
    </row>
    <row r="62" spans="1:7" ht="18.75" customHeight="1" x14ac:dyDescent="0.3">
      <c r="A62" s="8" t="s">
        <v>258</v>
      </c>
      <c r="B62" s="28" t="s">
        <v>89</v>
      </c>
      <c r="C62" s="24" t="s">
        <v>157</v>
      </c>
      <c r="D62" s="245"/>
      <c r="E62" s="223">
        <f>Таблица!E69</f>
        <v>20865.599999999999</v>
      </c>
      <c r="F62" s="163"/>
      <c r="G62" s="27"/>
    </row>
    <row r="63" spans="1:7" ht="18.75" customHeight="1" x14ac:dyDescent="0.3">
      <c r="A63" s="8" t="s">
        <v>259</v>
      </c>
      <c r="B63" s="28" t="s">
        <v>90</v>
      </c>
      <c r="C63" s="24" t="s">
        <v>157</v>
      </c>
      <c r="D63" s="245"/>
      <c r="E63" s="244">
        <f>Таблица!E70</f>
        <v>20865.599999999999</v>
      </c>
      <c r="F63" s="163"/>
      <c r="G63" s="27"/>
    </row>
    <row r="64" spans="1:7" ht="18.75" customHeight="1" x14ac:dyDescent="0.3">
      <c r="A64" s="8" t="s">
        <v>260</v>
      </c>
      <c r="B64" s="28" t="s">
        <v>89</v>
      </c>
      <c r="C64" s="24" t="s">
        <v>157</v>
      </c>
      <c r="D64" s="245"/>
      <c r="E64" s="244">
        <f>Таблица!E71</f>
        <v>20865.599999999999</v>
      </c>
      <c r="F64" s="163"/>
      <c r="G64" s="27"/>
    </row>
    <row r="65" spans="1:7" ht="18.75" customHeight="1" thickBot="1" x14ac:dyDescent="0.35">
      <c r="A65" s="20" t="s">
        <v>261</v>
      </c>
      <c r="B65" s="29" t="s">
        <v>90</v>
      </c>
      <c r="C65" s="25" t="s">
        <v>157</v>
      </c>
      <c r="D65" s="248"/>
      <c r="E65" s="224">
        <f>Таблица!E72</f>
        <v>20865.599999999999</v>
      </c>
      <c r="F65" s="163"/>
      <c r="G65" s="27"/>
    </row>
    <row r="66" spans="1:7" s="3" customFormat="1" ht="15" x14ac:dyDescent="0.25">
      <c r="A66"/>
      <c r="B66" s="30"/>
      <c r="F66" s="166"/>
    </row>
    <row r="67" spans="1:7" s="3" customFormat="1" ht="15" x14ac:dyDescent="0.25">
      <c r="A67"/>
      <c r="B67" s="30"/>
      <c r="F67" s="166"/>
    </row>
    <row r="68" spans="1:7" ht="15" x14ac:dyDescent="0.25">
      <c r="B68" s="30"/>
    </row>
    <row r="69" spans="1:7" ht="15" x14ac:dyDescent="0.25">
      <c r="B69" s="30"/>
    </row>
    <row r="70" spans="1:7" ht="15" x14ac:dyDescent="0.25">
      <c r="B70" s="30"/>
    </row>
    <row r="71" spans="1:7" ht="15" x14ac:dyDescent="0.25">
      <c r="B71" s="30"/>
    </row>
    <row r="72" spans="1:7" ht="15" x14ac:dyDescent="0.25">
      <c r="B72" s="30"/>
    </row>
    <row r="73" spans="1:7" ht="15" x14ac:dyDescent="0.25">
      <c r="B73" s="30"/>
    </row>
    <row r="74" spans="1:7" ht="15" x14ac:dyDescent="0.25">
      <c r="B74" s="30"/>
    </row>
    <row r="75" spans="1:7" s="3" customFormat="1" x14ac:dyDescent="0.3">
      <c r="A75"/>
      <c r="B75" s="30"/>
      <c r="F75" s="166"/>
      <c r="G75"/>
    </row>
    <row r="76" spans="1:7" s="3" customFormat="1" x14ac:dyDescent="0.3">
      <c r="A76"/>
      <c r="B76" s="30"/>
      <c r="F76" s="166"/>
      <c r="G76"/>
    </row>
    <row r="77" spans="1:7" s="3" customFormat="1" x14ac:dyDescent="0.3">
      <c r="A77"/>
      <c r="B77" s="30"/>
      <c r="F77" s="166"/>
      <c r="G77"/>
    </row>
    <row r="78" spans="1:7" s="3" customFormat="1" x14ac:dyDescent="0.3">
      <c r="A78"/>
      <c r="B78" s="30"/>
      <c r="F78" s="166"/>
      <c r="G78"/>
    </row>
    <row r="79" spans="1:7" s="3" customFormat="1" x14ac:dyDescent="0.3">
      <c r="A79"/>
      <c r="B79" s="30"/>
      <c r="F79" s="166"/>
      <c r="G79"/>
    </row>
    <row r="80" spans="1:7" s="3" customFormat="1" x14ac:dyDescent="0.3">
      <c r="A80"/>
      <c r="B80" s="30"/>
      <c r="F80" s="166"/>
      <c r="G80"/>
    </row>
    <row r="81" spans="1:7" s="3" customFormat="1" x14ac:dyDescent="0.3">
      <c r="A81"/>
      <c r="B81" s="30"/>
      <c r="F81" s="166"/>
      <c r="G81"/>
    </row>
    <row r="82" spans="1:7" s="3" customFormat="1" x14ac:dyDescent="0.3">
      <c r="A82"/>
      <c r="B82" s="30"/>
      <c r="F82" s="166"/>
      <c r="G82"/>
    </row>
    <row r="83" spans="1:7" s="3" customFormat="1" x14ac:dyDescent="0.3">
      <c r="A83"/>
      <c r="B83" s="30"/>
      <c r="F83" s="166"/>
      <c r="G83"/>
    </row>
    <row r="84" spans="1:7" s="3" customFormat="1" x14ac:dyDescent="0.3">
      <c r="A84"/>
      <c r="B84" s="30"/>
      <c r="F84" s="166"/>
      <c r="G84"/>
    </row>
    <row r="85" spans="1:7" s="3" customFormat="1" x14ac:dyDescent="0.3">
      <c r="A85"/>
      <c r="B85" s="30"/>
      <c r="F85" s="166"/>
      <c r="G85"/>
    </row>
  </sheetData>
  <mergeCells count="43">
    <mergeCell ref="D60:D61"/>
    <mergeCell ref="E60:E61"/>
    <mergeCell ref="D62:D65"/>
    <mergeCell ref="E62:E65"/>
    <mergeCell ref="D50:D51"/>
    <mergeCell ref="E50:E51"/>
    <mergeCell ref="D52:D55"/>
    <mergeCell ref="E52:E55"/>
    <mergeCell ref="D56:D59"/>
    <mergeCell ref="E56:E59"/>
    <mergeCell ref="A40:E40"/>
    <mergeCell ref="D41:D44"/>
    <mergeCell ref="E41:E44"/>
    <mergeCell ref="D46:D47"/>
    <mergeCell ref="E46:E47"/>
    <mergeCell ref="D48:D49"/>
    <mergeCell ref="E48:E49"/>
    <mergeCell ref="D31:D32"/>
    <mergeCell ref="E31:E32"/>
    <mergeCell ref="D34:D35"/>
    <mergeCell ref="E34:E35"/>
    <mergeCell ref="A36:E36"/>
    <mergeCell ref="D38:D39"/>
    <mergeCell ref="E38:E39"/>
    <mergeCell ref="D29:D30"/>
    <mergeCell ref="E29:E30"/>
    <mergeCell ref="A9:E9"/>
    <mergeCell ref="A10:E10"/>
    <mergeCell ref="A12:E12"/>
    <mergeCell ref="D14:D15"/>
    <mergeCell ref="E14:E15"/>
    <mergeCell ref="A18:E18"/>
    <mergeCell ref="A21:E21"/>
    <mergeCell ref="D22:D23"/>
    <mergeCell ref="E22:E23"/>
    <mergeCell ref="D25:D26"/>
    <mergeCell ref="E25:E26"/>
    <mergeCell ref="A8:E8"/>
    <mergeCell ref="A2:E2"/>
    <mergeCell ref="A5:E5"/>
    <mergeCell ref="A6:E6"/>
    <mergeCell ref="A4:E4"/>
    <mergeCell ref="A7:E7"/>
  </mergeCells>
  <pageMargins left="0" right="0" top="0" bottom="0" header="0" footer="0"/>
  <pageSetup paperSize="9" orientation="portrait" r:id="rId1"/>
  <headerFooter>
    <oddFooter>Страница  &amp;P из &amp;N</oddFooter>
  </headerFooter>
  <rowBreaks count="2" manualBreakCount="2">
    <brk id="20" max="4" man="1"/>
    <brk id="39" max="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S52"/>
  <sheetViews>
    <sheetView showGridLines="0" zoomScaleNormal="100" workbookViewId="0">
      <selection sqref="A1:XFD5"/>
    </sheetView>
  </sheetViews>
  <sheetFormatPr defaultRowHeight="14.4" x14ac:dyDescent="0.3"/>
  <cols>
    <col min="1" max="1" width="18.33203125" customWidth="1"/>
    <col min="2" max="2" width="33.5546875" customWidth="1"/>
    <col min="3" max="3" width="17.33203125" style="3" customWidth="1"/>
    <col min="4" max="4" width="16.33203125" style="3" customWidth="1"/>
    <col min="5" max="5" width="11.6640625" style="3" customWidth="1"/>
    <col min="6" max="6" width="10.33203125" bestFit="1" customWidth="1"/>
    <col min="11" max="11" width="12.88671875" customWidth="1"/>
  </cols>
  <sheetData>
    <row r="1" spans="1:19" s="132" customFormat="1" ht="12" x14ac:dyDescent="0.25">
      <c r="A1" s="134"/>
      <c r="B1" s="134"/>
      <c r="D1" s="133" t="s">
        <v>99</v>
      </c>
      <c r="E1" s="135">
        <f>Столы!$E$1</f>
        <v>45615</v>
      </c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18" thickBot="1" x14ac:dyDescent="0.35">
      <c r="A2" s="206" t="s">
        <v>288</v>
      </c>
      <c r="B2" s="206"/>
      <c r="C2" s="206"/>
      <c r="D2" s="206"/>
      <c r="E2" s="206"/>
      <c r="F2" s="1"/>
      <c r="G2" s="1"/>
      <c r="H2" s="1"/>
      <c r="I2" s="1"/>
      <c r="J2" s="1"/>
    </row>
    <row r="3" spans="1:19" s="2" customFormat="1" ht="30" customHeight="1" thickBot="1" x14ac:dyDescent="0.35">
      <c r="A3" s="79" t="s">
        <v>0</v>
      </c>
      <c r="B3" s="72" t="s">
        <v>9</v>
      </c>
      <c r="C3" s="71" t="s">
        <v>2</v>
      </c>
      <c r="D3" s="71" t="s">
        <v>3</v>
      </c>
      <c r="E3" s="73" t="s">
        <v>4</v>
      </c>
    </row>
    <row r="4" spans="1:19" s="2" customFormat="1" ht="20.25" customHeight="1" thickBot="1" x14ac:dyDescent="0.35">
      <c r="A4" s="249" t="s">
        <v>311</v>
      </c>
      <c r="B4" s="250"/>
      <c r="C4" s="250"/>
      <c r="D4" s="250"/>
      <c r="E4" s="251"/>
    </row>
    <row r="5" spans="1:19" ht="73.5" customHeight="1" x14ac:dyDescent="0.3">
      <c r="A5" s="74" t="s">
        <v>100</v>
      </c>
      <c r="B5" s="65" t="s">
        <v>24</v>
      </c>
      <c r="C5" s="47" t="s">
        <v>158</v>
      </c>
      <c r="D5" s="47"/>
      <c r="E5" s="62">
        <f>Таблица!E74</f>
        <v>34950.240000000005</v>
      </c>
      <c r="F5" s="27"/>
      <c r="G5" s="27"/>
      <c r="H5" s="27"/>
      <c r="I5" s="27"/>
      <c r="J5" s="27"/>
      <c r="K5" s="27"/>
    </row>
    <row r="6" spans="1:19" ht="73.5" customHeight="1" x14ac:dyDescent="0.3">
      <c r="A6" s="8" t="s">
        <v>101</v>
      </c>
      <c r="B6" s="28" t="s">
        <v>25</v>
      </c>
      <c r="C6" s="24" t="s">
        <v>159</v>
      </c>
      <c r="D6" s="24"/>
      <c r="E6" s="59">
        <f>Таблица!E75</f>
        <v>24268.32</v>
      </c>
      <c r="F6" s="27"/>
      <c r="G6" s="27"/>
      <c r="H6" s="27"/>
      <c r="I6" s="27"/>
      <c r="J6" s="27"/>
      <c r="K6" s="27"/>
    </row>
    <row r="7" spans="1:19" ht="73.5" customHeight="1" x14ac:dyDescent="0.3">
      <c r="A7" s="8" t="s">
        <v>55</v>
      </c>
      <c r="B7" s="28" t="s">
        <v>47</v>
      </c>
      <c r="C7" s="24" t="s">
        <v>160</v>
      </c>
      <c r="D7" s="24"/>
      <c r="E7" s="59">
        <f>Таблица!E76</f>
        <v>18607.68</v>
      </c>
      <c r="F7" s="27"/>
      <c r="G7" s="27"/>
      <c r="H7" s="27"/>
      <c r="I7" s="27"/>
      <c r="J7" s="27"/>
      <c r="K7" s="27"/>
    </row>
    <row r="8" spans="1:19" ht="73.5" customHeight="1" x14ac:dyDescent="0.3">
      <c r="A8" s="8" t="s">
        <v>108</v>
      </c>
      <c r="B8" s="28" t="s">
        <v>103</v>
      </c>
      <c r="C8" s="24" t="s">
        <v>161</v>
      </c>
      <c r="D8" s="24"/>
      <c r="E8" s="59">
        <f>Таблица!E77</f>
        <v>27007.199999999997</v>
      </c>
      <c r="F8" s="27"/>
      <c r="G8" s="27"/>
      <c r="H8" s="27"/>
      <c r="I8" s="27"/>
      <c r="J8" s="27"/>
      <c r="K8" s="27"/>
    </row>
    <row r="9" spans="1:19" ht="73.5" customHeight="1" x14ac:dyDescent="0.3">
      <c r="A9" s="8" t="s">
        <v>102</v>
      </c>
      <c r="B9" s="28" t="s">
        <v>21</v>
      </c>
      <c r="C9" s="24" t="s">
        <v>162</v>
      </c>
      <c r="D9" s="24"/>
      <c r="E9" s="59">
        <f>Таблица!E78</f>
        <v>26009.279999999999</v>
      </c>
      <c r="F9" s="27"/>
      <c r="G9" s="27"/>
      <c r="H9" s="27"/>
      <c r="I9" s="27"/>
      <c r="J9" s="27"/>
      <c r="K9" s="27"/>
    </row>
    <row r="10" spans="1:19" ht="73.5" customHeight="1" x14ac:dyDescent="0.3">
      <c r="A10" s="8" t="s">
        <v>57</v>
      </c>
      <c r="B10" s="28" t="s">
        <v>22</v>
      </c>
      <c r="C10" s="24" t="s">
        <v>163</v>
      </c>
      <c r="D10" s="24"/>
      <c r="E10" s="59">
        <f>Таблица!E79</f>
        <v>13936.32</v>
      </c>
      <c r="F10" s="27"/>
      <c r="G10" s="27"/>
      <c r="H10" s="27"/>
      <c r="I10" s="27"/>
      <c r="J10" s="27"/>
      <c r="K10" s="27"/>
    </row>
    <row r="11" spans="1:19" ht="73.5" customHeight="1" thickBot="1" x14ac:dyDescent="0.35">
      <c r="A11" s="20" t="s">
        <v>58</v>
      </c>
      <c r="B11" s="29" t="s">
        <v>23</v>
      </c>
      <c r="C11" s="25" t="s">
        <v>164</v>
      </c>
      <c r="D11" s="25"/>
      <c r="E11" s="7">
        <f>Таблица!E80</f>
        <v>12422.880000000001</v>
      </c>
      <c r="F11" s="27"/>
      <c r="G11" s="27"/>
      <c r="H11" s="27"/>
      <c r="I11" s="27"/>
      <c r="J11" s="27"/>
      <c r="K11" s="27"/>
    </row>
    <row r="12" spans="1:19" s="2" customFormat="1" ht="20.25" customHeight="1" thickBot="1" x14ac:dyDescent="0.35">
      <c r="A12" s="249" t="s">
        <v>177</v>
      </c>
      <c r="B12" s="250"/>
      <c r="C12" s="250"/>
      <c r="D12" s="250"/>
      <c r="E12" s="251"/>
    </row>
    <row r="13" spans="1:19" ht="73.5" customHeight="1" x14ac:dyDescent="0.3">
      <c r="A13" s="58" t="s">
        <v>263</v>
      </c>
      <c r="B13" s="31" t="s">
        <v>179</v>
      </c>
      <c r="C13" s="60" t="s">
        <v>53</v>
      </c>
      <c r="D13" s="60"/>
      <c r="E13" s="32">
        <f>Таблица!E82</f>
        <v>9555.84</v>
      </c>
      <c r="F13" s="27"/>
      <c r="G13" s="27"/>
      <c r="H13" s="27"/>
      <c r="I13" s="27"/>
      <c r="J13" s="27"/>
      <c r="K13" s="27"/>
    </row>
    <row r="14" spans="1:19" ht="39" customHeight="1" x14ac:dyDescent="0.3">
      <c r="A14" s="8" t="s">
        <v>264</v>
      </c>
      <c r="B14" s="28" t="s">
        <v>180</v>
      </c>
      <c r="C14" s="24" t="s">
        <v>67</v>
      </c>
      <c r="D14" s="236"/>
      <c r="E14" s="223">
        <f>Таблица!E83</f>
        <v>6135.84</v>
      </c>
      <c r="F14" s="27"/>
      <c r="G14" s="27"/>
      <c r="H14" s="27"/>
      <c r="I14" s="27"/>
      <c r="J14" s="27"/>
      <c r="K14" s="27"/>
    </row>
    <row r="15" spans="1:19" ht="39" customHeight="1" x14ac:dyDescent="0.3">
      <c r="A15" s="8" t="s">
        <v>265</v>
      </c>
      <c r="B15" s="28" t="s">
        <v>181</v>
      </c>
      <c r="C15" s="24" t="s">
        <v>67</v>
      </c>
      <c r="D15" s="237"/>
      <c r="E15" s="226"/>
      <c r="F15" s="27"/>
      <c r="G15" s="27"/>
      <c r="H15" s="27"/>
      <c r="I15" s="27"/>
      <c r="J15" s="27"/>
      <c r="K15" s="27"/>
    </row>
    <row r="16" spans="1:19" ht="39" customHeight="1" x14ac:dyDescent="0.3">
      <c r="A16" s="8" t="s">
        <v>266</v>
      </c>
      <c r="B16" s="28" t="s">
        <v>182</v>
      </c>
      <c r="C16" s="24" t="s">
        <v>54</v>
      </c>
      <c r="D16" s="236"/>
      <c r="E16" s="223">
        <f>Таблица!E85</f>
        <v>4707.3599999999997</v>
      </c>
      <c r="F16" s="27"/>
      <c r="G16" s="27"/>
      <c r="H16" s="27"/>
      <c r="I16" s="27"/>
      <c r="J16" s="27"/>
      <c r="K16" s="27"/>
    </row>
    <row r="17" spans="1:11" ht="39" customHeight="1" x14ac:dyDescent="0.3">
      <c r="A17" s="8" t="s">
        <v>267</v>
      </c>
      <c r="B17" s="28" t="s">
        <v>183</v>
      </c>
      <c r="C17" s="24" t="s">
        <v>54</v>
      </c>
      <c r="D17" s="237"/>
      <c r="E17" s="226"/>
      <c r="F17" s="27"/>
      <c r="G17" s="27"/>
      <c r="H17" s="27"/>
      <c r="I17" s="27"/>
      <c r="J17" s="27"/>
      <c r="K17" s="27"/>
    </row>
    <row r="18" spans="1:11" ht="73.5" customHeight="1" x14ac:dyDescent="0.3">
      <c r="A18" s="37" t="s">
        <v>268</v>
      </c>
      <c r="B18" s="63" t="s">
        <v>173</v>
      </c>
      <c r="C18" s="39" t="s">
        <v>56</v>
      </c>
      <c r="D18" s="39"/>
      <c r="E18" s="61">
        <f>Таблица!E87</f>
        <v>11774.880000000001</v>
      </c>
      <c r="F18" s="27"/>
      <c r="G18" s="27"/>
      <c r="H18" s="27"/>
      <c r="I18" s="27"/>
      <c r="J18" s="27"/>
      <c r="K18" s="27"/>
    </row>
    <row r="19" spans="1:11" ht="73.5" customHeight="1" thickBot="1" x14ac:dyDescent="0.35">
      <c r="A19" s="20" t="s">
        <v>269</v>
      </c>
      <c r="B19" s="29" t="s">
        <v>168</v>
      </c>
      <c r="C19" s="25" t="s">
        <v>66</v>
      </c>
      <c r="D19" s="25"/>
      <c r="E19" s="7">
        <f>Таблица!E88</f>
        <v>7349.76</v>
      </c>
      <c r="F19" s="27"/>
      <c r="G19" s="27"/>
      <c r="H19" s="27"/>
      <c r="I19" s="27"/>
      <c r="J19" s="27"/>
      <c r="K19" s="27"/>
    </row>
    <row r="20" spans="1:11" s="2" customFormat="1" ht="20.25" customHeight="1" thickBot="1" x14ac:dyDescent="0.35">
      <c r="A20" s="252" t="s">
        <v>176</v>
      </c>
      <c r="B20" s="253"/>
      <c r="C20" s="253"/>
      <c r="D20" s="253"/>
      <c r="E20" s="254"/>
    </row>
    <row r="21" spans="1:11" ht="36" customHeight="1" x14ac:dyDescent="0.3">
      <c r="A21" s="58" t="s">
        <v>270</v>
      </c>
      <c r="B21" s="31" t="s">
        <v>109</v>
      </c>
      <c r="C21" s="60" t="s">
        <v>53</v>
      </c>
      <c r="D21" s="246"/>
      <c r="E21" s="225">
        <f>Таблица!E90</f>
        <v>12660.48</v>
      </c>
      <c r="F21" s="27"/>
      <c r="G21" s="27"/>
      <c r="H21" s="27"/>
      <c r="I21" s="27"/>
      <c r="J21" s="27"/>
      <c r="K21" s="27"/>
    </row>
    <row r="22" spans="1:11" ht="36" customHeight="1" x14ac:dyDescent="0.3">
      <c r="A22" s="8" t="s">
        <v>271</v>
      </c>
      <c r="B22" s="28" t="s">
        <v>110</v>
      </c>
      <c r="C22" s="24" t="s">
        <v>53</v>
      </c>
      <c r="D22" s="245"/>
      <c r="E22" s="226"/>
      <c r="F22" s="27"/>
      <c r="G22" s="27"/>
      <c r="H22" s="27"/>
      <c r="I22" s="27"/>
      <c r="J22" s="27"/>
      <c r="K22" s="27"/>
    </row>
    <row r="23" spans="1:11" ht="19.5" customHeight="1" x14ac:dyDescent="0.3">
      <c r="A23" s="8" t="s">
        <v>272</v>
      </c>
      <c r="B23" s="78" t="s">
        <v>115</v>
      </c>
      <c r="C23" s="24" t="s">
        <v>67</v>
      </c>
      <c r="D23" s="236"/>
      <c r="E23" s="223">
        <f>Таблица!E92</f>
        <v>9938.880000000001</v>
      </c>
      <c r="F23" s="27"/>
      <c r="G23" s="27"/>
      <c r="H23" s="27"/>
      <c r="I23" s="27"/>
      <c r="J23" s="27"/>
      <c r="K23" s="27"/>
    </row>
    <row r="24" spans="1:11" ht="19.5" customHeight="1" x14ac:dyDescent="0.3">
      <c r="A24" s="8" t="s">
        <v>273</v>
      </c>
      <c r="B24" s="78" t="s">
        <v>116</v>
      </c>
      <c r="C24" s="24" t="s">
        <v>67</v>
      </c>
      <c r="D24" s="220"/>
      <c r="E24" s="244"/>
      <c r="F24" s="27"/>
      <c r="G24" s="27"/>
      <c r="H24" s="27"/>
      <c r="I24" s="27"/>
      <c r="J24" s="27"/>
      <c r="K24" s="27"/>
    </row>
    <row r="25" spans="1:11" ht="19.5" customHeight="1" x14ac:dyDescent="0.3">
      <c r="A25" s="8" t="s">
        <v>274</v>
      </c>
      <c r="B25" s="78" t="s">
        <v>117</v>
      </c>
      <c r="C25" s="24" t="s">
        <v>67</v>
      </c>
      <c r="D25" s="220"/>
      <c r="E25" s="244"/>
      <c r="F25" s="27"/>
      <c r="G25" s="27"/>
      <c r="H25" s="27"/>
      <c r="I25" s="27"/>
      <c r="J25" s="27"/>
      <c r="K25" s="27"/>
    </row>
    <row r="26" spans="1:11" ht="19.5" customHeight="1" x14ac:dyDescent="0.3">
      <c r="A26" s="8" t="s">
        <v>275</v>
      </c>
      <c r="B26" s="78" t="s">
        <v>118</v>
      </c>
      <c r="C26" s="24" t="s">
        <v>67</v>
      </c>
      <c r="D26" s="237"/>
      <c r="E26" s="226"/>
      <c r="F26" s="27"/>
      <c r="G26" s="27"/>
      <c r="H26" s="27"/>
      <c r="I26" s="27"/>
      <c r="J26" s="27"/>
      <c r="K26" s="27"/>
    </row>
    <row r="27" spans="1:11" ht="19.5" customHeight="1" x14ac:dyDescent="0.3">
      <c r="A27" s="8" t="s">
        <v>276</v>
      </c>
      <c r="B27" s="78" t="s">
        <v>119</v>
      </c>
      <c r="C27" s="24" t="s">
        <v>54</v>
      </c>
      <c r="D27" s="236"/>
      <c r="E27" s="223">
        <f>Таблица!E96</f>
        <v>8442.7199999999993</v>
      </c>
      <c r="F27" s="27"/>
      <c r="G27" s="27"/>
      <c r="H27" s="27"/>
      <c r="I27" s="27"/>
      <c r="J27" s="27"/>
      <c r="K27" s="27"/>
    </row>
    <row r="28" spans="1:11" ht="19.5" customHeight="1" x14ac:dyDescent="0.3">
      <c r="A28" s="8" t="s">
        <v>277</v>
      </c>
      <c r="B28" s="78" t="s">
        <v>120</v>
      </c>
      <c r="C28" s="24" t="s">
        <v>54</v>
      </c>
      <c r="D28" s="220"/>
      <c r="E28" s="244"/>
      <c r="F28" s="27"/>
      <c r="G28" s="27"/>
      <c r="H28" s="27"/>
      <c r="I28" s="27"/>
      <c r="J28" s="27"/>
      <c r="K28" s="27"/>
    </row>
    <row r="29" spans="1:11" ht="19.5" customHeight="1" x14ac:dyDescent="0.3">
      <c r="A29" s="8" t="s">
        <v>278</v>
      </c>
      <c r="B29" s="78" t="s">
        <v>121</v>
      </c>
      <c r="C29" s="24" t="s">
        <v>54</v>
      </c>
      <c r="D29" s="220"/>
      <c r="E29" s="244"/>
      <c r="F29" s="27"/>
      <c r="G29" s="27"/>
      <c r="H29" s="27"/>
      <c r="I29" s="27"/>
      <c r="J29" s="27"/>
      <c r="K29" s="27"/>
    </row>
    <row r="30" spans="1:11" ht="19.5" customHeight="1" x14ac:dyDescent="0.3">
      <c r="A30" s="8" t="s">
        <v>279</v>
      </c>
      <c r="B30" s="78" t="s">
        <v>122</v>
      </c>
      <c r="C30" s="24" t="s">
        <v>54</v>
      </c>
      <c r="D30" s="237"/>
      <c r="E30" s="226"/>
      <c r="F30" s="27"/>
      <c r="G30" s="27"/>
      <c r="H30" s="27"/>
      <c r="I30" s="27"/>
      <c r="J30" s="27"/>
      <c r="K30" s="27"/>
    </row>
    <row r="31" spans="1:11" ht="36" customHeight="1" x14ac:dyDescent="0.3">
      <c r="A31" s="8" t="s">
        <v>280</v>
      </c>
      <c r="B31" s="28" t="s">
        <v>111</v>
      </c>
      <c r="C31" s="24" t="s">
        <v>56</v>
      </c>
      <c r="D31" s="245"/>
      <c r="E31" s="223">
        <f>Таблица!E100</f>
        <v>14158.080000000002</v>
      </c>
      <c r="F31" s="27"/>
      <c r="G31" s="27"/>
      <c r="H31" s="27"/>
      <c r="I31" s="27"/>
      <c r="J31" s="27"/>
      <c r="K31" s="27"/>
    </row>
    <row r="32" spans="1:11" ht="36" customHeight="1" x14ac:dyDescent="0.3">
      <c r="A32" s="8" t="s">
        <v>281</v>
      </c>
      <c r="B32" s="28" t="s">
        <v>112</v>
      </c>
      <c r="C32" s="24" t="s">
        <v>56</v>
      </c>
      <c r="D32" s="245"/>
      <c r="E32" s="226"/>
      <c r="F32" s="27"/>
      <c r="G32" s="27"/>
      <c r="H32" s="27"/>
      <c r="I32" s="27"/>
      <c r="J32" s="27"/>
      <c r="K32" s="27"/>
    </row>
    <row r="33" spans="1:11" ht="36" customHeight="1" x14ac:dyDescent="0.3">
      <c r="A33" s="8" t="s">
        <v>282</v>
      </c>
      <c r="B33" s="28" t="s">
        <v>113</v>
      </c>
      <c r="C33" s="24" t="s">
        <v>66</v>
      </c>
      <c r="D33" s="245"/>
      <c r="E33" s="223">
        <f>Таблица!E102</f>
        <v>11844</v>
      </c>
      <c r="F33" s="27"/>
      <c r="G33" s="27"/>
      <c r="H33" s="27"/>
      <c r="I33" s="27"/>
      <c r="J33" s="27"/>
      <c r="K33" s="27"/>
    </row>
    <row r="34" spans="1:11" ht="36" customHeight="1" thickBot="1" x14ac:dyDescent="0.35">
      <c r="A34" s="20" t="s">
        <v>283</v>
      </c>
      <c r="B34" s="29" t="s">
        <v>114</v>
      </c>
      <c r="C34" s="25" t="s">
        <v>66</v>
      </c>
      <c r="D34" s="248"/>
      <c r="E34" s="224"/>
      <c r="F34" s="27"/>
      <c r="G34" s="27"/>
      <c r="H34" s="27"/>
      <c r="I34" s="27"/>
      <c r="J34" s="27"/>
      <c r="K34" s="27"/>
    </row>
    <row r="35" spans="1:11" ht="15" thickBot="1" x14ac:dyDescent="0.35">
      <c r="A35" s="252" t="s">
        <v>193</v>
      </c>
      <c r="B35" s="253"/>
      <c r="C35" s="253"/>
      <c r="D35" s="253"/>
      <c r="E35" s="254"/>
    </row>
    <row r="36" spans="1:11" ht="16.5" customHeight="1" x14ac:dyDescent="0.3">
      <c r="A36" s="58" t="s">
        <v>184</v>
      </c>
      <c r="B36" s="117" t="s">
        <v>194</v>
      </c>
      <c r="C36" s="60" t="s">
        <v>195</v>
      </c>
      <c r="D36" s="218"/>
      <c r="E36" s="32">
        <f>Таблица!E105</f>
        <v>1805.7600000000002</v>
      </c>
    </row>
    <row r="37" spans="1:11" ht="16.5" customHeight="1" x14ac:dyDescent="0.3">
      <c r="A37" s="8" t="s">
        <v>185</v>
      </c>
      <c r="B37" s="118" t="s">
        <v>204</v>
      </c>
      <c r="C37" s="24" t="s">
        <v>196</v>
      </c>
      <c r="D37" s="220"/>
      <c r="E37" s="59">
        <f>Таблица!E106</f>
        <v>1131.8399999999999</v>
      </c>
    </row>
    <row r="38" spans="1:11" ht="16.5" customHeight="1" x14ac:dyDescent="0.3">
      <c r="A38" s="115" t="s">
        <v>189</v>
      </c>
      <c r="B38" s="118" t="s">
        <v>208</v>
      </c>
      <c r="C38" s="113" t="s">
        <v>200</v>
      </c>
      <c r="D38" s="220"/>
      <c r="E38" s="120">
        <f>Таблица!E107</f>
        <v>1307.52</v>
      </c>
    </row>
    <row r="39" spans="1:11" s="3" customFormat="1" ht="16.5" customHeight="1" x14ac:dyDescent="0.3">
      <c r="A39" s="115" t="s">
        <v>191</v>
      </c>
      <c r="B39" s="118" t="s">
        <v>210</v>
      </c>
      <c r="C39" s="113" t="s">
        <v>202</v>
      </c>
      <c r="D39" s="220"/>
      <c r="E39" s="120">
        <f>Таблица!E108</f>
        <v>1497.6</v>
      </c>
      <c r="F39"/>
      <c r="G39"/>
      <c r="H39"/>
      <c r="I39"/>
      <c r="J39"/>
      <c r="K39"/>
    </row>
    <row r="40" spans="1:11" ht="16.5" customHeight="1" x14ac:dyDescent="0.3">
      <c r="A40" s="8" t="s">
        <v>186</v>
      </c>
      <c r="B40" s="118" t="s">
        <v>205</v>
      </c>
      <c r="C40" s="24" t="s">
        <v>197</v>
      </c>
      <c r="D40" s="220"/>
      <c r="E40" s="59">
        <f>Таблица!E109</f>
        <v>806.4</v>
      </c>
    </row>
    <row r="41" spans="1:11" s="3" customFormat="1" ht="16.5" customHeight="1" x14ac:dyDescent="0.3">
      <c r="A41" s="115" t="s">
        <v>190</v>
      </c>
      <c r="B41" s="118" t="s">
        <v>209</v>
      </c>
      <c r="C41" s="113" t="s">
        <v>201</v>
      </c>
      <c r="D41" s="220"/>
      <c r="E41" s="120">
        <f>Таблица!E110</f>
        <v>943.2</v>
      </c>
      <c r="F41"/>
      <c r="G41"/>
      <c r="H41"/>
      <c r="I41"/>
      <c r="J41"/>
      <c r="K41"/>
    </row>
    <row r="42" spans="1:11" s="3" customFormat="1" ht="16.5" customHeight="1" x14ac:dyDescent="0.3">
      <c r="A42" s="115" t="s">
        <v>192</v>
      </c>
      <c r="B42" s="118" t="s">
        <v>211</v>
      </c>
      <c r="C42" s="113" t="s">
        <v>203</v>
      </c>
      <c r="D42" s="220"/>
      <c r="E42" s="120">
        <f>Таблица!E111</f>
        <v>1080</v>
      </c>
      <c r="F42"/>
      <c r="G42"/>
      <c r="H42"/>
      <c r="I42"/>
      <c r="J42"/>
      <c r="K42"/>
    </row>
    <row r="43" spans="1:11" ht="16.5" customHeight="1" x14ac:dyDescent="0.3">
      <c r="A43" s="8" t="s">
        <v>187</v>
      </c>
      <c r="B43" s="118" t="s">
        <v>206</v>
      </c>
      <c r="C43" s="24" t="s">
        <v>198</v>
      </c>
      <c r="D43" s="220"/>
      <c r="E43" s="59">
        <f>Таблица!E112</f>
        <v>2141.2799999999997</v>
      </c>
    </row>
    <row r="44" spans="1:11" ht="16.5" customHeight="1" thickBot="1" x14ac:dyDescent="0.35">
      <c r="A44" s="116" t="s">
        <v>188</v>
      </c>
      <c r="B44" s="119" t="s">
        <v>207</v>
      </c>
      <c r="C44" s="114" t="s">
        <v>199</v>
      </c>
      <c r="D44" s="219"/>
      <c r="E44" s="121">
        <f>Таблица!E113</f>
        <v>1264.3200000000002</v>
      </c>
    </row>
    <row r="45" spans="1:11" s="3" customFormat="1" x14ac:dyDescent="0.3">
      <c r="A45"/>
      <c r="B45" s="30"/>
      <c r="F45"/>
      <c r="G45"/>
      <c r="H45"/>
      <c r="I45"/>
      <c r="J45"/>
      <c r="K45"/>
    </row>
    <row r="46" spans="1:11" s="3" customFormat="1" x14ac:dyDescent="0.3">
      <c r="A46"/>
      <c r="B46" s="30"/>
      <c r="F46"/>
      <c r="G46"/>
      <c r="H46"/>
      <c r="I46"/>
      <c r="J46"/>
      <c r="K46"/>
    </row>
    <row r="47" spans="1:11" s="3" customFormat="1" x14ac:dyDescent="0.3">
      <c r="A47"/>
      <c r="B47" s="30"/>
      <c r="F47"/>
      <c r="G47"/>
      <c r="H47"/>
      <c r="I47"/>
      <c r="J47"/>
      <c r="K47"/>
    </row>
    <row r="48" spans="1:11" s="3" customFormat="1" x14ac:dyDescent="0.3">
      <c r="A48"/>
      <c r="B48" s="30"/>
      <c r="F48"/>
      <c r="G48"/>
      <c r="H48"/>
      <c r="I48"/>
      <c r="J48"/>
      <c r="K48"/>
    </row>
    <row r="49" spans="1:11" s="3" customFormat="1" x14ac:dyDescent="0.3">
      <c r="A49"/>
      <c r="B49" s="30"/>
      <c r="F49"/>
      <c r="G49"/>
      <c r="H49"/>
      <c r="I49"/>
      <c r="J49"/>
      <c r="K49"/>
    </row>
    <row r="50" spans="1:11" s="3" customFormat="1" x14ac:dyDescent="0.3">
      <c r="A50"/>
      <c r="B50" s="30"/>
      <c r="F50"/>
      <c r="G50"/>
      <c r="H50"/>
      <c r="I50"/>
      <c r="J50"/>
      <c r="K50"/>
    </row>
    <row r="51" spans="1:11" s="3" customFormat="1" x14ac:dyDescent="0.3">
      <c r="A51"/>
      <c r="B51" s="30"/>
      <c r="F51"/>
      <c r="G51"/>
      <c r="H51"/>
      <c r="I51"/>
      <c r="J51"/>
      <c r="K51"/>
    </row>
    <row r="52" spans="1:11" s="3" customFormat="1" x14ac:dyDescent="0.3">
      <c r="A52"/>
      <c r="B52" s="30"/>
      <c r="F52"/>
      <c r="G52"/>
      <c r="H52"/>
      <c r="I52"/>
      <c r="J52"/>
      <c r="K52"/>
    </row>
  </sheetData>
  <mergeCells count="20">
    <mergeCell ref="A35:E35"/>
    <mergeCell ref="D36:D44"/>
    <mergeCell ref="D33:D34"/>
    <mergeCell ref="A20:E20"/>
    <mergeCell ref="D21:D22"/>
    <mergeCell ref="D23:D26"/>
    <mergeCell ref="D27:D30"/>
    <mergeCell ref="D31:D32"/>
    <mergeCell ref="E21:E22"/>
    <mergeCell ref="E23:E26"/>
    <mergeCell ref="E27:E30"/>
    <mergeCell ref="E31:E32"/>
    <mergeCell ref="E33:E34"/>
    <mergeCell ref="A12:E12"/>
    <mergeCell ref="D16:D17"/>
    <mergeCell ref="A2:E2"/>
    <mergeCell ref="A4:E4"/>
    <mergeCell ref="D14:D15"/>
    <mergeCell ref="E14:E15"/>
    <mergeCell ref="E16:E17"/>
  </mergeCells>
  <pageMargins left="0" right="0" top="0" bottom="0" header="0" footer="0"/>
  <pageSetup paperSize="9" orientation="portrait" r:id="rId1"/>
  <headerFooter>
    <oddFooter>Страница  &amp;P из &amp;N</oddFooter>
  </headerFooter>
  <rowBreaks count="2" manualBreakCount="2">
    <brk id="11" max="4" man="1"/>
    <brk id="19" max="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216"/>
  <sheetViews>
    <sheetView showGridLines="0" zoomScale="80" zoomScaleNormal="8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E6" sqref="E6"/>
    </sheetView>
  </sheetViews>
  <sheetFormatPr defaultColWidth="9.109375" defaultRowHeight="14.4" x14ac:dyDescent="0.3"/>
  <cols>
    <col min="1" max="1" width="25.109375" style="91" customWidth="1"/>
    <col min="2" max="2" width="57.109375" style="2" customWidth="1"/>
    <col min="3" max="3" width="15.6640625" style="91" customWidth="1"/>
    <col min="4" max="4" width="9.6640625" style="91" customWidth="1"/>
    <col min="5" max="5" width="15.33203125" style="91" customWidth="1"/>
    <col min="6" max="6" width="3.5546875" style="190" customWidth="1"/>
    <col min="7" max="7" width="12.44140625" style="180" customWidth="1"/>
    <col min="8" max="8" width="3.33203125" style="175" customWidth="1"/>
    <col min="9" max="9" width="17.88671875" style="193" customWidth="1"/>
    <col min="10" max="10" width="24.109375" style="18" customWidth="1"/>
    <col min="11" max="11" width="15" style="18" customWidth="1"/>
    <col min="12" max="12" width="4.88671875" style="18" customWidth="1"/>
    <col min="13" max="13" width="20.88671875" style="18" customWidth="1"/>
    <col min="14" max="14" width="3" style="18" customWidth="1"/>
    <col min="15" max="15" width="17" style="18" customWidth="1"/>
    <col min="16" max="16" width="32.44140625" style="18" customWidth="1"/>
    <col min="17" max="17" width="12.88671875" style="18" customWidth="1"/>
    <col min="18" max="18" width="4.88671875" style="18" customWidth="1"/>
    <col min="19" max="19" width="7.88671875" style="18" customWidth="1"/>
    <col min="20" max="20" width="2.44140625" style="18" customWidth="1"/>
    <col min="21" max="21" width="13.6640625" style="18" customWidth="1"/>
    <col min="22" max="22" width="45.5546875" style="18" customWidth="1"/>
    <col min="23" max="23" width="13.33203125" style="18" customWidth="1"/>
    <col min="24" max="24" width="4.88671875" style="18" customWidth="1"/>
    <col min="25" max="25" width="7.88671875" style="18" customWidth="1"/>
    <col min="26" max="26" width="2.109375" style="18" customWidth="1"/>
    <col min="27" max="27" width="13.6640625" style="18" customWidth="1"/>
    <col min="28" max="28" width="43.5546875" style="18" customWidth="1"/>
    <col min="29" max="29" width="13.33203125" style="18" customWidth="1"/>
    <col min="30" max="30" width="4.88671875" style="18" customWidth="1"/>
    <col min="31" max="31" width="8.109375" style="18" customWidth="1"/>
    <col min="32" max="32" width="3.5546875" style="18" customWidth="1"/>
    <col min="33" max="33" width="13.6640625" style="18" customWidth="1"/>
    <col min="34" max="34" width="29.33203125" style="18" customWidth="1"/>
    <col min="35" max="35" width="13.33203125" style="18" customWidth="1"/>
    <col min="36" max="36" width="4.88671875" style="18" customWidth="1"/>
    <col min="37" max="37" width="8.109375" style="18" customWidth="1"/>
    <col min="38" max="38" width="3" style="18" customWidth="1"/>
    <col min="39" max="39" width="13.6640625" style="18" customWidth="1"/>
    <col min="40" max="40" width="42.5546875" style="18" customWidth="1"/>
    <col min="41" max="41" width="13.33203125" style="18" customWidth="1"/>
    <col min="42" max="42" width="4.88671875" style="18" customWidth="1"/>
    <col min="43" max="43" width="8.109375" style="18" customWidth="1"/>
    <col min="44" max="44" width="3.5546875" style="18" customWidth="1"/>
    <col min="45" max="45" width="14.33203125" style="18" customWidth="1"/>
    <col min="46" max="46" width="29.33203125" style="18" customWidth="1"/>
    <col min="47" max="47" width="13.33203125" style="18" customWidth="1"/>
    <col min="48" max="48" width="4.88671875" style="18" customWidth="1"/>
    <col min="49" max="49" width="8.109375" style="18" customWidth="1"/>
    <col min="50" max="50" width="3.5546875" style="18" customWidth="1"/>
    <col min="51" max="51" width="14.109375" style="18" customWidth="1"/>
    <col min="52" max="52" width="29.33203125" style="18" customWidth="1"/>
    <col min="53" max="53" width="13.33203125" style="18" customWidth="1"/>
    <col min="54" max="54" width="4.88671875" style="18" customWidth="1"/>
    <col min="55" max="55" width="8.109375" style="18" customWidth="1"/>
    <col min="56" max="56" width="3.5546875" style="18" customWidth="1"/>
    <col min="57" max="57" width="14.109375" style="18" customWidth="1"/>
    <col min="58" max="58" width="29.33203125" style="18" customWidth="1"/>
    <col min="59" max="59" width="13.33203125" style="18" customWidth="1"/>
    <col min="60" max="60" width="4.88671875" style="18" customWidth="1"/>
    <col min="61" max="61" width="8.109375" style="18" customWidth="1"/>
    <col min="62" max="62" width="3.5546875" style="18" customWidth="1"/>
    <col min="63" max="63" width="14.109375" style="18" customWidth="1"/>
    <col min="64" max="64" width="29.33203125" style="18" customWidth="1"/>
    <col min="65" max="65" width="13.33203125" style="18" customWidth="1"/>
    <col min="66" max="66" width="4.88671875" style="18" customWidth="1"/>
    <col min="67" max="67" width="8.109375" style="18" customWidth="1"/>
    <col min="68" max="68" width="3.5546875" style="18" customWidth="1"/>
    <col min="69" max="69" width="14.109375" style="18" customWidth="1"/>
    <col min="70" max="70" width="29.33203125" style="18" customWidth="1"/>
    <col min="71" max="71" width="13.33203125" style="18" customWidth="1"/>
    <col min="72" max="72" width="4.88671875" style="18" customWidth="1"/>
    <col min="73" max="73" width="8.109375" style="18" customWidth="1"/>
    <col min="74" max="74" width="3.5546875" style="18" customWidth="1"/>
    <col min="75" max="75" width="14.109375" style="18" customWidth="1"/>
    <col min="76" max="76" width="29.33203125" style="18" customWidth="1"/>
    <col min="77" max="77" width="13.33203125" style="18" customWidth="1"/>
    <col min="78" max="78" width="4.88671875" style="18" customWidth="1"/>
    <col min="79" max="79" width="8.109375" style="18" customWidth="1"/>
    <col min="80" max="80" width="2.109375" style="18" customWidth="1"/>
    <col min="81" max="85" width="9.109375" style="18"/>
    <col min="86" max="86" width="2.109375" style="18" customWidth="1"/>
    <col min="87" max="87" width="16.109375" style="18" customWidth="1"/>
    <col min="88" max="88" width="25.44140625" style="18" customWidth="1"/>
    <col min="89" max="108" width="9.109375" style="18"/>
    <col min="109" max="114" width="9.109375" style="102"/>
    <col min="115" max="16384" width="9.109375" style="2"/>
  </cols>
  <sheetData>
    <row r="1" spans="1:120" ht="24.75" customHeight="1" thickBot="1" x14ac:dyDescent="0.35">
      <c r="A1" s="257" t="s">
        <v>13</v>
      </c>
      <c r="B1" s="257"/>
      <c r="C1" s="257"/>
      <c r="D1" s="257"/>
      <c r="E1" s="127"/>
      <c r="F1" s="189"/>
      <c r="G1" s="174"/>
      <c r="I1" s="255" t="s">
        <v>12</v>
      </c>
      <c r="J1" s="255"/>
      <c r="K1" s="255"/>
      <c r="L1" s="255"/>
      <c r="M1" s="255"/>
      <c r="O1" s="255" t="s">
        <v>12</v>
      </c>
      <c r="P1" s="255"/>
      <c r="Q1" s="255"/>
      <c r="R1" s="255"/>
      <c r="S1" s="255"/>
      <c r="U1" s="255" t="s">
        <v>12</v>
      </c>
      <c r="V1" s="255"/>
      <c r="W1" s="255"/>
      <c r="X1" s="255"/>
      <c r="Y1" s="255"/>
      <c r="AA1" s="255" t="s">
        <v>12</v>
      </c>
      <c r="AB1" s="255"/>
      <c r="AC1" s="255"/>
      <c r="AD1" s="255"/>
      <c r="AE1" s="255"/>
      <c r="AG1" s="255" t="s">
        <v>12</v>
      </c>
      <c r="AH1" s="255"/>
      <c r="AI1" s="255"/>
      <c r="AJ1" s="255"/>
      <c r="AK1" s="255"/>
      <c r="AM1" s="255" t="s">
        <v>12</v>
      </c>
      <c r="AN1" s="255"/>
      <c r="AO1" s="255"/>
      <c r="AP1" s="255"/>
      <c r="AQ1" s="255"/>
      <c r="AS1" s="255" t="s">
        <v>12</v>
      </c>
      <c r="AT1" s="255"/>
      <c r="AU1" s="255"/>
      <c r="AV1" s="255"/>
      <c r="AW1" s="255"/>
      <c r="AY1" s="255" t="s">
        <v>12</v>
      </c>
      <c r="AZ1" s="255"/>
      <c r="BA1" s="255"/>
      <c r="BB1" s="255"/>
      <c r="BC1" s="255"/>
      <c r="BE1" s="255" t="s">
        <v>12</v>
      </c>
      <c r="BF1" s="255"/>
      <c r="BG1" s="255"/>
      <c r="BH1" s="255"/>
      <c r="BI1" s="255"/>
      <c r="BK1" s="255" t="s">
        <v>12</v>
      </c>
      <c r="BL1" s="255"/>
      <c r="BM1" s="255"/>
      <c r="BN1" s="255"/>
      <c r="BO1" s="255"/>
      <c r="BQ1" s="255" t="s">
        <v>12</v>
      </c>
      <c r="BR1" s="255"/>
      <c r="BS1" s="255"/>
      <c r="BT1" s="255"/>
      <c r="BU1" s="255"/>
      <c r="BW1" s="255" t="s">
        <v>12</v>
      </c>
      <c r="BX1" s="255"/>
      <c r="BY1" s="255"/>
      <c r="BZ1" s="255"/>
      <c r="CA1" s="255"/>
    </row>
    <row r="2" spans="1:120" ht="15" thickBot="1" x14ac:dyDescent="0.35">
      <c r="G2" s="87" t="s">
        <v>10</v>
      </c>
    </row>
    <row r="3" spans="1:120" s="14" customFormat="1" ht="30" customHeight="1" thickBot="1" x14ac:dyDescent="0.35">
      <c r="A3" s="103" t="s">
        <v>0</v>
      </c>
      <c r="B3" s="104" t="s">
        <v>5</v>
      </c>
      <c r="C3" s="104" t="s">
        <v>147</v>
      </c>
      <c r="D3" s="105" t="s">
        <v>43</v>
      </c>
      <c r="E3" s="105" t="s">
        <v>11</v>
      </c>
      <c r="F3" s="191"/>
      <c r="G3" s="176">
        <v>0.9</v>
      </c>
      <c r="H3" s="177"/>
      <c r="I3" s="194" t="s">
        <v>0</v>
      </c>
      <c r="J3" s="107" t="s">
        <v>5</v>
      </c>
      <c r="K3" s="107" t="s">
        <v>6</v>
      </c>
      <c r="L3" s="108" t="s">
        <v>8</v>
      </c>
      <c r="M3" s="109" t="s">
        <v>7</v>
      </c>
      <c r="N3" s="44"/>
      <c r="O3" s="106" t="s">
        <v>0</v>
      </c>
      <c r="P3" s="107" t="s">
        <v>5</v>
      </c>
      <c r="Q3" s="107" t="s">
        <v>6</v>
      </c>
      <c r="R3" s="108" t="s">
        <v>8</v>
      </c>
      <c r="S3" s="109" t="s">
        <v>7</v>
      </c>
      <c r="T3" s="44"/>
      <c r="U3" s="106" t="s">
        <v>0</v>
      </c>
      <c r="V3" s="107" t="s">
        <v>5</v>
      </c>
      <c r="W3" s="107" t="s">
        <v>6</v>
      </c>
      <c r="X3" s="108" t="s">
        <v>8</v>
      </c>
      <c r="Y3" s="109" t="s">
        <v>7</v>
      </c>
      <c r="Z3" s="44"/>
      <c r="AA3" s="106" t="s">
        <v>0</v>
      </c>
      <c r="AB3" s="107" t="s">
        <v>5</v>
      </c>
      <c r="AC3" s="107" t="s">
        <v>6</v>
      </c>
      <c r="AD3" s="108" t="s">
        <v>8</v>
      </c>
      <c r="AE3" s="109" t="s">
        <v>7</v>
      </c>
      <c r="AF3" s="44"/>
      <c r="AG3" s="106" t="s">
        <v>0</v>
      </c>
      <c r="AH3" s="107" t="s">
        <v>5</v>
      </c>
      <c r="AI3" s="107" t="s">
        <v>6</v>
      </c>
      <c r="AJ3" s="108" t="s">
        <v>8</v>
      </c>
      <c r="AK3" s="109" t="s">
        <v>7</v>
      </c>
      <c r="AL3" s="44"/>
      <c r="AM3" s="106" t="s">
        <v>0</v>
      </c>
      <c r="AN3" s="107" t="s">
        <v>5</v>
      </c>
      <c r="AO3" s="107" t="s">
        <v>6</v>
      </c>
      <c r="AP3" s="108" t="s">
        <v>8</v>
      </c>
      <c r="AQ3" s="109" t="s">
        <v>7</v>
      </c>
      <c r="AR3" s="44"/>
      <c r="AS3" s="106" t="s">
        <v>0</v>
      </c>
      <c r="AT3" s="107" t="s">
        <v>5</v>
      </c>
      <c r="AU3" s="107" t="s">
        <v>6</v>
      </c>
      <c r="AV3" s="108" t="s">
        <v>8</v>
      </c>
      <c r="AW3" s="109" t="s">
        <v>7</v>
      </c>
      <c r="AX3" s="44"/>
      <c r="AY3" s="106" t="s">
        <v>0</v>
      </c>
      <c r="AZ3" s="107" t="s">
        <v>5</v>
      </c>
      <c r="BA3" s="107" t="s">
        <v>6</v>
      </c>
      <c r="BB3" s="108" t="s">
        <v>8</v>
      </c>
      <c r="BC3" s="109" t="s">
        <v>7</v>
      </c>
      <c r="BD3" s="44"/>
      <c r="BE3" s="106" t="s">
        <v>0</v>
      </c>
      <c r="BF3" s="107" t="s">
        <v>5</v>
      </c>
      <c r="BG3" s="107" t="s">
        <v>6</v>
      </c>
      <c r="BH3" s="108" t="s">
        <v>8</v>
      </c>
      <c r="BI3" s="109" t="s">
        <v>7</v>
      </c>
      <c r="BJ3" s="44"/>
      <c r="BK3" s="106" t="s">
        <v>0</v>
      </c>
      <c r="BL3" s="107" t="s">
        <v>5</v>
      </c>
      <c r="BM3" s="107" t="s">
        <v>6</v>
      </c>
      <c r="BN3" s="108" t="s">
        <v>8</v>
      </c>
      <c r="BO3" s="109" t="s">
        <v>7</v>
      </c>
      <c r="BP3" s="44"/>
      <c r="BQ3" s="106" t="s">
        <v>0</v>
      </c>
      <c r="BR3" s="107" t="s">
        <v>5</v>
      </c>
      <c r="BS3" s="107" t="s">
        <v>6</v>
      </c>
      <c r="BT3" s="108" t="s">
        <v>8</v>
      </c>
      <c r="BU3" s="109" t="s">
        <v>7</v>
      </c>
      <c r="BV3" s="44"/>
      <c r="BW3" s="106" t="s">
        <v>0</v>
      </c>
      <c r="BX3" s="107" t="s">
        <v>5</v>
      </c>
      <c r="BY3" s="107" t="s">
        <v>6</v>
      </c>
      <c r="BZ3" s="108" t="s">
        <v>8</v>
      </c>
      <c r="CA3" s="109" t="s">
        <v>7</v>
      </c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3"/>
      <c r="DF3" s="43"/>
      <c r="DG3" s="43"/>
      <c r="DH3" s="43"/>
      <c r="DI3" s="43"/>
      <c r="DJ3" s="43"/>
    </row>
    <row r="4" spans="1:120" s="14" customFormat="1" ht="17.25" customHeight="1" thickBot="1" x14ac:dyDescent="0.3">
      <c r="A4" s="184"/>
      <c r="B4" s="15"/>
      <c r="C4" s="15"/>
      <c r="D4" s="15"/>
      <c r="E4" s="36"/>
      <c r="F4" s="191"/>
      <c r="G4" s="178"/>
      <c r="H4" s="177"/>
      <c r="I4" s="195"/>
      <c r="J4" s="126"/>
      <c r="K4" s="126"/>
      <c r="L4" s="126"/>
      <c r="M4" s="126"/>
      <c r="N4" s="44"/>
      <c r="O4" s="126"/>
      <c r="P4" s="126"/>
      <c r="Q4" s="126"/>
      <c r="R4" s="126"/>
      <c r="S4" s="126"/>
      <c r="T4" s="44"/>
      <c r="U4" s="126"/>
      <c r="V4" s="126"/>
      <c r="W4" s="126"/>
      <c r="X4" s="126"/>
      <c r="Y4" s="126"/>
      <c r="Z4" s="44"/>
      <c r="AA4" s="126"/>
      <c r="AB4" s="126"/>
      <c r="AC4" s="126"/>
      <c r="AD4" s="126"/>
      <c r="AE4" s="126"/>
      <c r="AF4" s="44"/>
      <c r="AG4" s="126"/>
      <c r="AH4" s="126"/>
      <c r="AI4" s="126"/>
      <c r="AJ4" s="126"/>
      <c r="AK4" s="126"/>
      <c r="AL4" s="44"/>
      <c r="AM4" s="126"/>
      <c r="AN4" s="126"/>
      <c r="AO4" s="126"/>
      <c r="AP4" s="126"/>
      <c r="AQ4" s="126"/>
      <c r="AR4" s="44"/>
      <c r="AS4" s="126"/>
      <c r="AT4" s="126"/>
      <c r="AU4" s="126"/>
      <c r="AV4" s="126"/>
      <c r="AW4" s="126"/>
      <c r="AX4" s="44"/>
      <c r="AY4" s="126"/>
      <c r="AZ4" s="126"/>
      <c r="BA4" s="126"/>
      <c r="BB4" s="126"/>
      <c r="BC4" s="126"/>
      <c r="BD4" s="44"/>
      <c r="BE4" s="126"/>
      <c r="BF4" s="126"/>
      <c r="BG4" s="126"/>
      <c r="BH4" s="126"/>
      <c r="BI4" s="126"/>
      <c r="BJ4" s="44"/>
      <c r="BK4" s="126"/>
      <c r="BL4" s="126"/>
      <c r="BM4" s="126"/>
      <c r="BN4" s="126"/>
      <c r="BO4" s="126"/>
      <c r="BP4" s="44"/>
      <c r="BQ4" s="126"/>
      <c r="BR4" s="126"/>
      <c r="BS4" s="126"/>
      <c r="BT4" s="126"/>
      <c r="BU4" s="126"/>
      <c r="BV4" s="44"/>
      <c r="BW4" s="126"/>
      <c r="BX4" s="126"/>
      <c r="BY4" s="126"/>
      <c r="BZ4" s="126"/>
      <c r="CA4" s="126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3"/>
      <c r="DF4" s="43"/>
      <c r="DG4" s="43"/>
      <c r="DH4" s="43"/>
      <c r="DI4" s="43"/>
      <c r="DJ4" s="43"/>
    </row>
    <row r="5" spans="1:120" s="110" customFormat="1" ht="15" customHeight="1" thickBot="1" x14ac:dyDescent="0.35">
      <c r="A5" s="139" t="s">
        <v>314</v>
      </c>
      <c r="B5" s="140"/>
      <c r="C5" s="140"/>
      <c r="D5" s="140"/>
      <c r="E5" s="141"/>
      <c r="F5" s="192"/>
      <c r="G5" s="174"/>
      <c r="H5" s="183"/>
      <c r="I5" s="19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11"/>
      <c r="DF5" s="111"/>
      <c r="DG5" s="111"/>
      <c r="DH5" s="111"/>
      <c r="DI5" s="111"/>
      <c r="DJ5" s="111"/>
    </row>
    <row r="6" spans="1:120" s="110" customFormat="1" ht="15" customHeight="1" x14ac:dyDescent="0.3">
      <c r="A6" s="67" t="s">
        <v>298</v>
      </c>
      <c r="B6" s="68" t="s">
        <v>14</v>
      </c>
      <c r="C6" s="90" t="s">
        <v>284</v>
      </c>
      <c r="D6" s="69">
        <f>L6*M6+R6*S6+X6*Y6+AD6*AE6+AJ6*AK6+AP6*AQ6+AV6*AW6+BB6*BC6+BH6*BI6+BN6*BO6+BT6*BU6+BZ6*CA6</f>
        <v>188499</v>
      </c>
      <c r="E6" s="97">
        <v>271438.56</v>
      </c>
      <c r="F6" s="192"/>
      <c r="G6" s="174">
        <f>E6+E6*60%</f>
        <v>434301.696</v>
      </c>
      <c r="H6" s="179"/>
      <c r="I6" s="197" t="str">
        <f>$A$179</f>
        <v>FR-DS-R18-L</v>
      </c>
      <c r="J6" s="41" t="str">
        <f>$B$179</f>
        <v>Столешница прямоугольная стола руководителя левого</v>
      </c>
      <c r="K6" s="41" t="str">
        <f>$C$179</f>
        <v xml:space="preserve">1800*900*25 </v>
      </c>
      <c r="L6" s="41">
        <v>1</v>
      </c>
      <c r="M6" s="81">
        <f>$D$179</f>
        <v>69862</v>
      </c>
      <c r="N6" s="16"/>
      <c r="O6" s="80" t="str">
        <f>$A$186</f>
        <v>FR-DS-TR18 -L</v>
      </c>
      <c r="P6" s="41" t="str">
        <f>$B$186</f>
        <v xml:space="preserve">Топ опорной тумбы левый </v>
      </c>
      <c r="Q6" s="41" t="str">
        <f>$C$186</f>
        <v>1798*420*15</v>
      </c>
      <c r="R6" s="41">
        <v>1</v>
      </c>
      <c r="S6" s="81">
        <f>$D$186</f>
        <v>26610</v>
      </c>
      <c r="T6" s="16"/>
      <c r="U6" s="80" t="str">
        <f>$A$189</f>
        <v>FR.OSR.K</v>
      </c>
      <c r="V6" s="41" t="str">
        <f>$B$189</f>
        <v>Комплект опор стола руководителя (2шт)  (мет./массив)</v>
      </c>
      <c r="W6" s="41" t="str">
        <f>$C$189</f>
        <v>60*60*729</v>
      </c>
      <c r="X6" s="41">
        <v>1</v>
      </c>
      <c r="Y6" s="81">
        <f>$D$189</f>
        <v>15941</v>
      </c>
      <c r="Z6" s="16"/>
      <c r="AA6" s="80" t="str">
        <f>$A$192</f>
        <v>FR.LSR.K</v>
      </c>
      <c r="AB6" s="41" t="str">
        <f>$B$192</f>
        <v>Комплект лючков стола руководителя (2шт) (мет./массив)</v>
      </c>
      <c r="AC6" s="41" t="str">
        <f>$C$192</f>
        <v>Б/Р</v>
      </c>
      <c r="AD6" s="41">
        <v>1</v>
      </c>
      <c r="AE6" s="81">
        <f>$D$192</f>
        <v>6640</v>
      </c>
      <c r="AF6" s="16"/>
      <c r="AG6" s="80" t="str">
        <f>$A$195</f>
        <v>FR.KRB.L</v>
      </c>
      <c r="AH6" s="41" t="str">
        <f>$B$195</f>
        <v>Короб с розеточным блоком левого стола</v>
      </c>
      <c r="AI6" s="41" t="str">
        <f>$C$195</f>
        <v>620*190*110</v>
      </c>
      <c r="AJ6" s="41">
        <v>1</v>
      </c>
      <c r="AK6" s="81">
        <f>$D$195</f>
        <v>6973</v>
      </c>
      <c r="AL6" s="16"/>
      <c r="AM6" s="80" t="str">
        <f>$A$197</f>
        <v>FR.DKM-18</v>
      </c>
      <c r="AN6" s="41" t="str">
        <f>$B$197</f>
        <v>Комплект деталей кабельменеджмента стола 1800</v>
      </c>
      <c r="AO6" s="41" t="str">
        <f>$C$197</f>
        <v>807*167*1,5</v>
      </c>
      <c r="AP6" s="41">
        <v>1</v>
      </c>
      <c r="AQ6" s="81">
        <f>$D$197</f>
        <v>1005</v>
      </c>
      <c r="AR6" s="16"/>
      <c r="AS6" s="80" t="str">
        <f>$A$199</f>
        <v>FR.PPOT-18</v>
      </c>
      <c r="AT6" s="41" t="str">
        <f>$B$199</f>
        <v>Комплект пластин проставок опорной тумбы</v>
      </c>
      <c r="AU6" s="41" t="str">
        <f>$C$199</f>
        <v>Б/Р</v>
      </c>
      <c r="AV6" s="41">
        <v>1</v>
      </c>
      <c r="AW6" s="81">
        <f>$D$199</f>
        <v>4317</v>
      </c>
      <c r="AX6" s="16"/>
      <c r="AY6" s="80" t="str">
        <f>$A$200</f>
        <v>FR.ZU</v>
      </c>
      <c r="AZ6" s="41" t="str">
        <f>$B$200</f>
        <v>Зарядное устройство</v>
      </c>
      <c r="BA6" s="41" t="str">
        <f>$C$200</f>
        <v>Б/Р</v>
      </c>
      <c r="BB6" s="41">
        <v>1</v>
      </c>
      <c r="BC6" s="81">
        <f>$D$200</f>
        <v>8528</v>
      </c>
      <c r="BD6" s="16"/>
      <c r="BE6" s="80" t="str">
        <f>$A$201</f>
        <v>FR.LTO</v>
      </c>
      <c r="BF6" s="41" t="str">
        <f>$B$201</f>
        <v>Лючок вентиляционный тумбы опорной</v>
      </c>
      <c r="BG6" s="41" t="str">
        <f>$C$201</f>
        <v>122*122*19</v>
      </c>
      <c r="BH6" s="41">
        <v>1</v>
      </c>
      <c r="BI6" s="81">
        <f>$D$201</f>
        <v>1170</v>
      </c>
      <c r="BJ6" s="16"/>
      <c r="BK6" s="80" t="str">
        <f>$A$202</f>
        <v>FR.DZ</v>
      </c>
      <c r="BL6" s="41" t="str">
        <f>$B$202</f>
        <v>Комплект держателей царги стола</v>
      </c>
      <c r="BM6" s="41" t="str">
        <f>$C$202</f>
        <v>183*20*287</v>
      </c>
      <c r="BN6" s="41">
        <v>1</v>
      </c>
      <c r="BO6" s="81">
        <f>$D$202</f>
        <v>769</v>
      </c>
      <c r="BP6" s="16"/>
      <c r="BQ6" s="80" t="str">
        <f>$A$117</f>
        <v>FRU.TO-18 (L)</v>
      </c>
      <c r="BR6" s="41" t="str">
        <f>$B$117</f>
        <v>Тумба опорная с царгой левого стола</v>
      </c>
      <c r="BS6" s="41" t="str">
        <f>$C$117</f>
        <v>1798*420*600</v>
      </c>
      <c r="BT6" s="41">
        <v>1</v>
      </c>
      <c r="BU6" s="81">
        <f>$D$117</f>
        <v>44391</v>
      </c>
      <c r="BV6" s="16"/>
      <c r="BW6" s="80" t="str">
        <f>$A$119</f>
        <v>FRU.PC-18 (L)</v>
      </c>
      <c r="BX6" s="41" t="str">
        <f>$B$119</f>
        <v>Панель царги стола левого 1800мм</v>
      </c>
      <c r="BY6" s="41" t="str">
        <f>$C$119</f>
        <v>1053*350*600</v>
      </c>
      <c r="BZ6" s="41">
        <v>1</v>
      </c>
      <c r="CA6" s="81">
        <f>$D$119</f>
        <v>2293</v>
      </c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11"/>
      <c r="DF6" s="111"/>
      <c r="DG6" s="111"/>
      <c r="DH6" s="111"/>
      <c r="DI6" s="111"/>
      <c r="DJ6" s="111"/>
    </row>
    <row r="7" spans="1:120" s="110" customFormat="1" ht="15" customHeight="1" x14ac:dyDescent="0.3">
      <c r="A7" s="10" t="s">
        <v>299</v>
      </c>
      <c r="B7" s="11" t="s">
        <v>14</v>
      </c>
      <c r="C7" s="64" t="s">
        <v>284</v>
      </c>
      <c r="D7" s="40">
        <f t="shared" ref="D7:D17" si="0">L7*M7+R7*S7+X7*Y7+AD7*AE7+AJ7*AK7+AP7*AQ7+AV7*AW7+BB7*BC7+BH7*BI7+BN7*BO7+BT7*BU7+BZ7*CA7</f>
        <v>188499</v>
      </c>
      <c r="E7" s="85">
        <v>271438.56</v>
      </c>
      <c r="F7" s="192"/>
      <c r="G7" s="174">
        <f t="shared" ref="G7:G70" si="1">E7+E7*60%</f>
        <v>434301.696</v>
      </c>
      <c r="H7" s="179"/>
      <c r="I7" s="198" t="str">
        <f>$A$180</f>
        <v>FR-DS-R18-R</v>
      </c>
      <c r="J7" s="40" t="str">
        <f>$B$180</f>
        <v>Столешница прямоугольная стола руководителя правого</v>
      </c>
      <c r="K7" s="40" t="str">
        <f>$C$180</f>
        <v xml:space="preserve">1800*900*25 </v>
      </c>
      <c r="L7" s="40">
        <v>1</v>
      </c>
      <c r="M7" s="85">
        <f>$D$180</f>
        <v>69862</v>
      </c>
      <c r="N7" s="16"/>
      <c r="O7" s="84" t="str">
        <f>$A$187</f>
        <v>FR-DS-TR18 -R</v>
      </c>
      <c r="P7" s="40" t="str">
        <f>$B$187</f>
        <v>Топ опорной тумбы  правый</v>
      </c>
      <c r="Q7" s="40" t="str">
        <f>$C$187</f>
        <v>1798*420*15</v>
      </c>
      <c r="R7" s="40">
        <v>1</v>
      </c>
      <c r="S7" s="85">
        <f>$D$187</f>
        <v>26610</v>
      </c>
      <c r="T7" s="16"/>
      <c r="U7" s="84" t="str">
        <f t="shared" ref="U7:U9" si="2">$A$189</f>
        <v>FR.OSR.K</v>
      </c>
      <c r="V7" s="40" t="str">
        <f t="shared" ref="V7:V9" si="3">$B$189</f>
        <v>Комплект опор стола руководителя (2шт)  (мет./массив)</v>
      </c>
      <c r="W7" s="40" t="str">
        <f t="shared" ref="W7:W9" si="4">$C$189</f>
        <v>60*60*729</v>
      </c>
      <c r="X7" s="40">
        <v>1</v>
      </c>
      <c r="Y7" s="85">
        <f t="shared" ref="Y7:Y9" si="5">$D$189</f>
        <v>15941</v>
      </c>
      <c r="Z7" s="16"/>
      <c r="AA7" s="84" t="str">
        <f t="shared" ref="AA7:AA9" si="6">$A$192</f>
        <v>FR.LSR.K</v>
      </c>
      <c r="AB7" s="40" t="str">
        <f t="shared" ref="AB7:AB9" si="7">$B$192</f>
        <v>Комплект лючков стола руководителя (2шт) (мет./массив)</v>
      </c>
      <c r="AC7" s="40" t="str">
        <f t="shared" ref="AC7:AC9" si="8">$C$192</f>
        <v>Б/Р</v>
      </c>
      <c r="AD7" s="40">
        <v>1</v>
      </c>
      <c r="AE7" s="85">
        <f t="shared" ref="AE7:AE9" si="9">$D$192</f>
        <v>6640</v>
      </c>
      <c r="AF7" s="16"/>
      <c r="AG7" s="84" t="str">
        <f>$A$196</f>
        <v>FR.KRB.R</v>
      </c>
      <c r="AH7" s="40" t="str">
        <f>$B$196</f>
        <v>Короб с розеточным блоком правого стола</v>
      </c>
      <c r="AI7" s="40" t="str">
        <f>$C$196</f>
        <v>620*190*110</v>
      </c>
      <c r="AJ7" s="40">
        <v>1</v>
      </c>
      <c r="AK7" s="85">
        <f>$D$196</f>
        <v>6973</v>
      </c>
      <c r="AL7" s="16"/>
      <c r="AM7" s="84" t="str">
        <f t="shared" ref="AM7" si="10">$A$197</f>
        <v>FR.DKM-18</v>
      </c>
      <c r="AN7" s="40" t="str">
        <f t="shared" ref="AN7" si="11">$B$197</f>
        <v>Комплект деталей кабельменеджмента стола 1800</v>
      </c>
      <c r="AO7" s="40" t="str">
        <f t="shared" ref="AO7" si="12">$C$197</f>
        <v>807*167*1,5</v>
      </c>
      <c r="AP7" s="40">
        <v>1</v>
      </c>
      <c r="AQ7" s="85">
        <f t="shared" ref="AQ7" si="13">$D$197</f>
        <v>1005</v>
      </c>
      <c r="AR7" s="16"/>
      <c r="AS7" s="84" t="str">
        <f t="shared" ref="AS7:AS9" si="14">$A$199</f>
        <v>FR.PPOT-18</v>
      </c>
      <c r="AT7" s="40" t="str">
        <f t="shared" ref="AT7:AT9" si="15">$B$199</f>
        <v>Комплект пластин проставок опорной тумбы</v>
      </c>
      <c r="AU7" s="40" t="str">
        <f t="shared" ref="AU7:AU9" si="16">$C$199</f>
        <v>Б/Р</v>
      </c>
      <c r="AV7" s="40">
        <v>1</v>
      </c>
      <c r="AW7" s="85">
        <f t="shared" ref="AW7:AW9" si="17">$D$199</f>
        <v>4317</v>
      </c>
      <c r="AX7" s="16"/>
      <c r="AY7" s="84" t="str">
        <f t="shared" ref="AY7:AY9" si="18">$A$200</f>
        <v>FR.ZU</v>
      </c>
      <c r="AZ7" s="40" t="str">
        <f t="shared" ref="AZ7:AZ9" si="19">$B$200</f>
        <v>Зарядное устройство</v>
      </c>
      <c r="BA7" s="40" t="str">
        <f t="shared" ref="BA7:BA9" si="20">$C$200</f>
        <v>Б/Р</v>
      </c>
      <c r="BB7" s="40">
        <v>1</v>
      </c>
      <c r="BC7" s="85">
        <f t="shared" ref="BC7:BC9" si="21">$D$200</f>
        <v>8528</v>
      </c>
      <c r="BD7" s="16"/>
      <c r="BE7" s="84" t="str">
        <f t="shared" ref="BE7:BE9" si="22">$A$201</f>
        <v>FR.LTO</v>
      </c>
      <c r="BF7" s="40" t="str">
        <f t="shared" ref="BF7:BF9" si="23">$B$201</f>
        <v>Лючок вентиляционный тумбы опорной</v>
      </c>
      <c r="BG7" s="40" t="str">
        <f t="shared" ref="BG7:BG9" si="24">$C$201</f>
        <v>122*122*19</v>
      </c>
      <c r="BH7" s="40">
        <v>1</v>
      </c>
      <c r="BI7" s="85">
        <f t="shared" ref="BI7:BI9" si="25">$D$201</f>
        <v>1170</v>
      </c>
      <c r="BJ7" s="16"/>
      <c r="BK7" s="84" t="str">
        <f t="shared" ref="BK7:BK9" si="26">$A$202</f>
        <v>FR.DZ</v>
      </c>
      <c r="BL7" s="40" t="str">
        <f t="shared" ref="BL7:BL9" si="27">$B$202</f>
        <v>Комплект держателей царги стола</v>
      </c>
      <c r="BM7" s="40" t="str">
        <f t="shared" ref="BM7:BM9" si="28">$C$202</f>
        <v>183*20*287</v>
      </c>
      <c r="BN7" s="40">
        <v>1</v>
      </c>
      <c r="BO7" s="85">
        <f t="shared" ref="BO7:BO9" si="29">$D$202</f>
        <v>769</v>
      </c>
      <c r="BP7" s="16"/>
      <c r="BQ7" s="84" t="str">
        <f>$A$118</f>
        <v>FRU.TO-18 (R)</v>
      </c>
      <c r="BR7" s="40" t="str">
        <f>$B$118</f>
        <v>Тумба опорная с царгой правого стола</v>
      </c>
      <c r="BS7" s="40" t="str">
        <f>$C$118</f>
        <v>1798*420*600</v>
      </c>
      <c r="BT7" s="40">
        <v>1</v>
      </c>
      <c r="BU7" s="85">
        <f>$D$118</f>
        <v>44391</v>
      </c>
      <c r="BV7" s="16"/>
      <c r="BW7" s="84" t="str">
        <f>$A$120</f>
        <v>FRU.PC-18 (R)</v>
      </c>
      <c r="BX7" s="40" t="str">
        <f>$B$120</f>
        <v>Панель царги стола правого 1800мм</v>
      </c>
      <c r="BY7" s="40" t="str">
        <f>$C$120</f>
        <v>1053*350*600</v>
      </c>
      <c r="BZ7" s="40">
        <v>1</v>
      </c>
      <c r="CA7" s="85">
        <f>$D$120</f>
        <v>2293</v>
      </c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11"/>
      <c r="DF7" s="111"/>
      <c r="DG7" s="111"/>
      <c r="DH7" s="111"/>
      <c r="DI7" s="111"/>
      <c r="DJ7" s="111"/>
    </row>
    <row r="8" spans="1:120" s="110" customFormat="1" ht="15" customHeight="1" x14ac:dyDescent="0.3">
      <c r="A8" s="10" t="s">
        <v>300</v>
      </c>
      <c r="B8" s="11" t="s">
        <v>14</v>
      </c>
      <c r="C8" s="64" t="s">
        <v>296</v>
      </c>
      <c r="D8" s="40">
        <f t="shared" si="0"/>
        <v>196158</v>
      </c>
      <c r="E8" s="85">
        <v>282467.52</v>
      </c>
      <c r="F8" s="192"/>
      <c r="G8" s="174">
        <f t="shared" si="1"/>
        <v>451948.03200000001</v>
      </c>
      <c r="H8" s="179"/>
      <c r="I8" s="198" t="str">
        <f>$A$181</f>
        <v>FR-DS-R20-L</v>
      </c>
      <c r="J8" s="40" t="str">
        <f>$B$181</f>
        <v>Столешница прямоугольная стола руководителя левого</v>
      </c>
      <c r="K8" s="40" t="str">
        <f>$C$181</f>
        <v xml:space="preserve">2000*900*25 </v>
      </c>
      <c r="L8" s="40">
        <v>1</v>
      </c>
      <c r="M8" s="85">
        <f>$D$181</f>
        <v>77350</v>
      </c>
      <c r="N8" s="16"/>
      <c r="O8" s="84" t="str">
        <f>$A$186</f>
        <v>FR-DS-TR18 -L</v>
      </c>
      <c r="P8" s="40" t="str">
        <f>$B$186</f>
        <v xml:space="preserve">Топ опорной тумбы левый </v>
      </c>
      <c r="Q8" s="40" t="str">
        <f>$C$186</f>
        <v>1798*420*15</v>
      </c>
      <c r="R8" s="40">
        <v>1</v>
      </c>
      <c r="S8" s="85">
        <f>$D$186</f>
        <v>26610</v>
      </c>
      <c r="T8" s="16"/>
      <c r="U8" s="84" t="str">
        <f t="shared" si="2"/>
        <v>FR.OSR.K</v>
      </c>
      <c r="V8" s="40" t="str">
        <f t="shared" si="3"/>
        <v>Комплект опор стола руководителя (2шт)  (мет./массив)</v>
      </c>
      <c r="W8" s="40" t="str">
        <f t="shared" si="4"/>
        <v>60*60*729</v>
      </c>
      <c r="X8" s="40">
        <v>1</v>
      </c>
      <c r="Y8" s="85">
        <f t="shared" si="5"/>
        <v>15941</v>
      </c>
      <c r="Z8" s="16"/>
      <c r="AA8" s="84" t="str">
        <f t="shared" si="6"/>
        <v>FR.LSR.K</v>
      </c>
      <c r="AB8" s="40" t="str">
        <f t="shared" si="7"/>
        <v>Комплект лючков стола руководителя (2шт) (мет./массив)</v>
      </c>
      <c r="AC8" s="40" t="str">
        <f t="shared" si="8"/>
        <v>Б/Р</v>
      </c>
      <c r="AD8" s="40">
        <v>1</v>
      </c>
      <c r="AE8" s="85">
        <f t="shared" si="9"/>
        <v>6640</v>
      </c>
      <c r="AF8" s="16"/>
      <c r="AG8" s="84" t="str">
        <f t="shared" ref="AG8" si="30">$A$195</f>
        <v>FR.KRB.L</v>
      </c>
      <c r="AH8" s="40" t="str">
        <f t="shared" ref="AH8" si="31">$B$195</f>
        <v>Короб с розеточным блоком левого стола</v>
      </c>
      <c r="AI8" s="40" t="str">
        <f t="shared" ref="AI8" si="32">$C$195</f>
        <v>620*190*110</v>
      </c>
      <c r="AJ8" s="40">
        <v>1</v>
      </c>
      <c r="AK8" s="85">
        <f t="shared" ref="AK8" si="33">$D$195</f>
        <v>6973</v>
      </c>
      <c r="AL8" s="16"/>
      <c r="AM8" s="84" t="str">
        <f>$A$198</f>
        <v>FR.DKM-20</v>
      </c>
      <c r="AN8" s="40" t="str">
        <f>$B$198</f>
        <v>Комплект деталей кабельменеджмента стола 2000</v>
      </c>
      <c r="AO8" s="40" t="str">
        <f>$C$198</f>
        <v>1007*167*1,5</v>
      </c>
      <c r="AP8" s="40">
        <v>1</v>
      </c>
      <c r="AQ8" s="85">
        <f>$D$198</f>
        <v>1062</v>
      </c>
      <c r="AR8" s="16"/>
      <c r="AS8" s="84" t="str">
        <f t="shared" si="14"/>
        <v>FR.PPOT-18</v>
      </c>
      <c r="AT8" s="40" t="str">
        <f t="shared" si="15"/>
        <v>Комплект пластин проставок опорной тумбы</v>
      </c>
      <c r="AU8" s="40" t="str">
        <f t="shared" si="16"/>
        <v>Б/Р</v>
      </c>
      <c r="AV8" s="40">
        <v>1</v>
      </c>
      <c r="AW8" s="85">
        <f t="shared" si="17"/>
        <v>4317</v>
      </c>
      <c r="AX8" s="16"/>
      <c r="AY8" s="84" t="str">
        <f t="shared" si="18"/>
        <v>FR.ZU</v>
      </c>
      <c r="AZ8" s="40" t="str">
        <f t="shared" si="19"/>
        <v>Зарядное устройство</v>
      </c>
      <c r="BA8" s="40" t="str">
        <f t="shared" si="20"/>
        <v>Б/Р</v>
      </c>
      <c r="BB8" s="40">
        <v>1</v>
      </c>
      <c r="BC8" s="85">
        <f t="shared" si="21"/>
        <v>8528</v>
      </c>
      <c r="BD8" s="16"/>
      <c r="BE8" s="84" t="str">
        <f t="shared" si="22"/>
        <v>FR.LTO</v>
      </c>
      <c r="BF8" s="40" t="str">
        <f t="shared" si="23"/>
        <v>Лючок вентиляционный тумбы опорной</v>
      </c>
      <c r="BG8" s="40" t="str">
        <f t="shared" si="24"/>
        <v>122*122*19</v>
      </c>
      <c r="BH8" s="40">
        <v>1</v>
      </c>
      <c r="BI8" s="85">
        <f t="shared" si="25"/>
        <v>1170</v>
      </c>
      <c r="BJ8" s="16"/>
      <c r="BK8" s="84" t="str">
        <f t="shared" si="26"/>
        <v>FR.DZ</v>
      </c>
      <c r="BL8" s="40" t="str">
        <f t="shared" si="27"/>
        <v>Комплект держателей царги стола</v>
      </c>
      <c r="BM8" s="40" t="str">
        <f t="shared" si="28"/>
        <v>183*20*287</v>
      </c>
      <c r="BN8" s="40">
        <v>1</v>
      </c>
      <c r="BO8" s="85">
        <f t="shared" si="29"/>
        <v>769</v>
      </c>
      <c r="BP8" s="16"/>
      <c r="BQ8" s="84" t="str">
        <f>$A$181</f>
        <v>FR-DS-R20-L</v>
      </c>
      <c r="BR8" s="40" t="str">
        <f>$B$117</f>
        <v>Тумба опорная с царгой левого стола</v>
      </c>
      <c r="BS8" s="40" t="str">
        <f>$C$117</f>
        <v>1798*420*600</v>
      </c>
      <c r="BT8" s="40">
        <v>1</v>
      </c>
      <c r="BU8" s="85">
        <f>$D$117</f>
        <v>44391</v>
      </c>
      <c r="BV8" s="16"/>
      <c r="BW8" s="84" t="str">
        <f>$A$121</f>
        <v>FRU.PC-20 (L)</v>
      </c>
      <c r="BX8" s="40" t="str">
        <f>$B$121</f>
        <v>Панель царги стола левого 2000мм</v>
      </c>
      <c r="BY8" s="40" t="str">
        <f>$C$121</f>
        <v>1253*350*600</v>
      </c>
      <c r="BZ8" s="40">
        <v>1</v>
      </c>
      <c r="CA8" s="85">
        <f>$D$121</f>
        <v>2407</v>
      </c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11"/>
      <c r="DF8" s="111"/>
      <c r="DG8" s="111"/>
      <c r="DH8" s="111"/>
      <c r="DI8" s="111"/>
      <c r="DJ8" s="111"/>
    </row>
    <row r="9" spans="1:120" s="110" customFormat="1" ht="15" customHeight="1" thickBot="1" x14ac:dyDescent="0.35">
      <c r="A9" s="50" t="s">
        <v>301</v>
      </c>
      <c r="B9" s="51" t="s">
        <v>14</v>
      </c>
      <c r="C9" s="89" t="s">
        <v>296</v>
      </c>
      <c r="D9" s="66">
        <f t="shared" si="0"/>
        <v>196158</v>
      </c>
      <c r="E9" s="95">
        <v>282467.52</v>
      </c>
      <c r="F9" s="192"/>
      <c r="G9" s="174">
        <f t="shared" si="1"/>
        <v>451948.03200000001</v>
      </c>
      <c r="H9" s="179"/>
      <c r="I9" s="199" t="str">
        <f>$A$182</f>
        <v>FR-DS-R20-R</v>
      </c>
      <c r="J9" s="66" t="str">
        <f>$B$182</f>
        <v>Столешница прямоугольная стола руководителя правого</v>
      </c>
      <c r="K9" s="66" t="str">
        <f>$C$182</f>
        <v xml:space="preserve">2000*900*25 </v>
      </c>
      <c r="L9" s="66">
        <v>1</v>
      </c>
      <c r="M9" s="95">
        <f>$D$182</f>
        <v>77350</v>
      </c>
      <c r="N9" s="16"/>
      <c r="O9" s="94" t="str">
        <f>$A$187</f>
        <v>FR-DS-TR18 -R</v>
      </c>
      <c r="P9" s="66" t="str">
        <f>$B$187</f>
        <v>Топ опорной тумбы  правый</v>
      </c>
      <c r="Q9" s="66" t="str">
        <f>$C$187</f>
        <v>1798*420*15</v>
      </c>
      <c r="R9" s="66">
        <v>1</v>
      </c>
      <c r="S9" s="95">
        <f>$D$187</f>
        <v>26610</v>
      </c>
      <c r="T9" s="16"/>
      <c r="U9" s="82" t="str">
        <f t="shared" si="2"/>
        <v>FR.OSR.K</v>
      </c>
      <c r="V9" s="42" t="str">
        <f t="shared" si="3"/>
        <v>Комплект опор стола руководителя (2шт)  (мет./массив)</v>
      </c>
      <c r="W9" s="42" t="str">
        <f t="shared" si="4"/>
        <v>60*60*729</v>
      </c>
      <c r="X9" s="42">
        <v>1</v>
      </c>
      <c r="Y9" s="83">
        <f t="shared" si="5"/>
        <v>15941</v>
      </c>
      <c r="Z9" s="16"/>
      <c r="AA9" s="82" t="str">
        <f t="shared" si="6"/>
        <v>FR.LSR.K</v>
      </c>
      <c r="AB9" s="42" t="str">
        <f t="shared" si="7"/>
        <v>Комплект лючков стола руководителя (2шт) (мет./массив)</v>
      </c>
      <c r="AC9" s="42" t="str">
        <f t="shared" si="8"/>
        <v>Б/Р</v>
      </c>
      <c r="AD9" s="42">
        <v>1</v>
      </c>
      <c r="AE9" s="83">
        <f t="shared" si="9"/>
        <v>6640</v>
      </c>
      <c r="AF9" s="16"/>
      <c r="AG9" s="82" t="str">
        <f>$A$196</f>
        <v>FR.KRB.R</v>
      </c>
      <c r="AH9" s="42" t="str">
        <f>$B$196</f>
        <v>Короб с розеточным блоком правого стола</v>
      </c>
      <c r="AI9" s="42" t="str">
        <f>$C$196</f>
        <v>620*190*110</v>
      </c>
      <c r="AJ9" s="42">
        <v>1</v>
      </c>
      <c r="AK9" s="83">
        <f>$D$196</f>
        <v>6973</v>
      </c>
      <c r="AL9" s="16"/>
      <c r="AM9" s="82" t="str">
        <f>$A$198</f>
        <v>FR.DKM-20</v>
      </c>
      <c r="AN9" s="42" t="str">
        <f>$B$198</f>
        <v>Комплект деталей кабельменеджмента стола 2000</v>
      </c>
      <c r="AO9" s="42" t="str">
        <f>$C$198</f>
        <v>1007*167*1,5</v>
      </c>
      <c r="AP9" s="42">
        <v>1</v>
      </c>
      <c r="AQ9" s="83">
        <f>$D$198</f>
        <v>1062</v>
      </c>
      <c r="AR9" s="16"/>
      <c r="AS9" s="82" t="str">
        <f t="shared" si="14"/>
        <v>FR.PPOT-18</v>
      </c>
      <c r="AT9" s="42" t="str">
        <f t="shared" si="15"/>
        <v>Комплект пластин проставок опорной тумбы</v>
      </c>
      <c r="AU9" s="42" t="str">
        <f t="shared" si="16"/>
        <v>Б/Р</v>
      </c>
      <c r="AV9" s="42">
        <v>1</v>
      </c>
      <c r="AW9" s="83">
        <f t="shared" si="17"/>
        <v>4317</v>
      </c>
      <c r="AX9" s="16"/>
      <c r="AY9" s="82" t="str">
        <f t="shared" si="18"/>
        <v>FR.ZU</v>
      </c>
      <c r="AZ9" s="42" t="str">
        <f t="shared" si="19"/>
        <v>Зарядное устройство</v>
      </c>
      <c r="BA9" s="42" t="str">
        <f t="shared" si="20"/>
        <v>Б/Р</v>
      </c>
      <c r="BB9" s="42">
        <v>1</v>
      </c>
      <c r="BC9" s="83">
        <f t="shared" si="21"/>
        <v>8528</v>
      </c>
      <c r="BD9" s="16"/>
      <c r="BE9" s="82" t="str">
        <f t="shared" si="22"/>
        <v>FR.LTO</v>
      </c>
      <c r="BF9" s="42" t="str">
        <f t="shared" si="23"/>
        <v>Лючок вентиляционный тумбы опорной</v>
      </c>
      <c r="BG9" s="42" t="str">
        <f t="shared" si="24"/>
        <v>122*122*19</v>
      </c>
      <c r="BH9" s="42">
        <v>1</v>
      </c>
      <c r="BI9" s="83">
        <f t="shared" si="25"/>
        <v>1170</v>
      </c>
      <c r="BJ9" s="16"/>
      <c r="BK9" s="82" t="str">
        <f t="shared" si="26"/>
        <v>FR.DZ</v>
      </c>
      <c r="BL9" s="42" t="str">
        <f t="shared" si="27"/>
        <v>Комплект держателей царги стола</v>
      </c>
      <c r="BM9" s="42" t="str">
        <f t="shared" si="28"/>
        <v>183*20*287</v>
      </c>
      <c r="BN9" s="42">
        <v>1</v>
      </c>
      <c r="BO9" s="83">
        <f t="shared" si="29"/>
        <v>769</v>
      </c>
      <c r="BP9" s="16"/>
      <c r="BQ9" s="82" t="str">
        <f>$A$118</f>
        <v>FRU.TO-18 (R)</v>
      </c>
      <c r="BR9" s="42" t="str">
        <f>$B$118</f>
        <v>Тумба опорная с царгой правого стола</v>
      </c>
      <c r="BS9" s="42" t="str">
        <f>$C$118</f>
        <v>1798*420*600</v>
      </c>
      <c r="BT9" s="42">
        <v>1</v>
      </c>
      <c r="BU9" s="83">
        <f>$D$118</f>
        <v>44391</v>
      </c>
      <c r="BV9" s="16"/>
      <c r="BW9" s="82" t="str">
        <f>$A$122</f>
        <v>FRU.PC-20 (R)</v>
      </c>
      <c r="BX9" s="42" t="str">
        <f>$B$122</f>
        <v>Панель царги стола правого 2000мм</v>
      </c>
      <c r="BY9" s="42" t="str">
        <f>$C$122</f>
        <v>1253*350*600</v>
      </c>
      <c r="BZ9" s="42">
        <v>1</v>
      </c>
      <c r="CA9" s="83">
        <f>$D$122</f>
        <v>2407</v>
      </c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11"/>
      <c r="DF9" s="111"/>
      <c r="DG9" s="111"/>
      <c r="DH9" s="111"/>
      <c r="DI9" s="111"/>
      <c r="DJ9" s="111"/>
    </row>
    <row r="10" spans="1:120" s="110" customFormat="1" ht="15" customHeight="1" x14ac:dyDescent="0.3">
      <c r="A10" s="52" t="s">
        <v>297</v>
      </c>
      <c r="B10" s="53" t="s">
        <v>286</v>
      </c>
      <c r="C10" s="54" t="s">
        <v>402</v>
      </c>
      <c r="D10" s="41">
        <f t="shared" si="0"/>
        <v>54785</v>
      </c>
      <c r="E10" s="81">
        <v>78890.399999999994</v>
      </c>
      <c r="F10" s="192"/>
      <c r="G10" s="174">
        <f t="shared" si="1"/>
        <v>126224.63999999998</v>
      </c>
      <c r="H10" s="179"/>
      <c r="I10" s="197" t="str">
        <f>$A$183</f>
        <v>FR-DS-BR10</v>
      </c>
      <c r="J10" s="41" t="str">
        <f>$B$183</f>
        <v>Столешница брифинг приставки</v>
      </c>
      <c r="K10" s="41" t="str">
        <f>$C$183</f>
        <v>1130х800х25</v>
      </c>
      <c r="L10" s="41">
        <v>1</v>
      </c>
      <c r="M10" s="81">
        <f>$D$183</f>
        <v>38844</v>
      </c>
      <c r="N10" s="16"/>
      <c r="O10" s="80" t="str">
        <f>$A$190</f>
        <v>FR.OBR.K</v>
      </c>
      <c r="P10" s="41" t="str">
        <f>$B$190</f>
        <v>Комплект опор стола брифинг приставки (2шт)  (мет./массив)</v>
      </c>
      <c r="Q10" s="41" t="str">
        <f>$C$190</f>
        <v>60*60*704</v>
      </c>
      <c r="R10" s="41">
        <v>1</v>
      </c>
      <c r="S10" s="81">
        <f>$D$190</f>
        <v>15941</v>
      </c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11"/>
      <c r="DF10" s="111"/>
      <c r="DG10" s="111"/>
      <c r="DH10" s="111"/>
      <c r="DI10" s="111"/>
      <c r="DJ10" s="111"/>
    </row>
    <row r="11" spans="1:120" s="110" customFormat="1" ht="15" customHeight="1" thickBot="1" x14ac:dyDescent="0.35">
      <c r="A11" s="12" t="s">
        <v>285</v>
      </c>
      <c r="B11" s="13" t="s">
        <v>286</v>
      </c>
      <c r="C11" s="88" t="s">
        <v>403</v>
      </c>
      <c r="D11" s="42">
        <f t="shared" si="0"/>
        <v>61661</v>
      </c>
      <c r="E11" s="83">
        <v>88791.84</v>
      </c>
      <c r="F11" s="192"/>
      <c r="G11" s="174">
        <f t="shared" si="1"/>
        <v>142066.94399999999</v>
      </c>
      <c r="H11" s="179"/>
      <c r="I11" s="200" t="str">
        <f>$A$184</f>
        <v>FR-DS-BR12</v>
      </c>
      <c r="J11" s="42" t="str">
        <f>$B$184</f>
        <v>Столешница брифинг приставки</v>
      </c>
      <c r="K11" s="42" t="str">
        <f>$C$184</f>
        <v>1330х800х25</v>
      </c>
      <c r="L11" s="42">
        <v>1</v>
      </c>
      <c r="M11" s="83">
        <f>$D$184</f>
        <v>45720</v>
      </c>
      <c r="N11" s="16"/>
      <c r="O11" s="82" t="str">
        <f>$A$190</f>
        <v>FR.OBR.K</v>
      </c>
      <c r="P11" s="42" t="str">
        <f>$B$190</f>
        <v>Комплект опор стола брифинг приставки (2шт)  (мет./массив)</v>
      </c>
      <c r="Q11" s="42" t="str">
        <f>$C$190</f>
        <v>60*60*704</v>
      </c>
      <c r="R11" s="42">
        <v>1</v>
      </c>
      <c r="S11" s="83">
        <f>$D$190</f>
        <v>15941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11"/>
      <c r="DF11" s="111"/>
      <c r="DG11" s="111"/>
      <c r="DH11" s="111"/>
      <c r="DI11" s="111"/>
      <c r="DJ11" s="111"/>
    </row>
    <row r="12" spans="1:120" s="110" customFormat="1" ht="15" customHeight="1" thickBot="1" x14ac:dyDescent="0.35">
      <c r="A12" s="142" t="s">
        <v>410</v>
      </c>
      <c r="B12" s="143" t="s">
        <v>16</v>
      </c>
      <c r="C12" s="144" t="s">
        <v>148</v>
      </c>
      <c r="D12" s="145">
        <f t="shared" si="0"/>
        <v>161428</v>
      </c>
      <c r="E12" s="146">
        <v>232456.32000000001</v>
      </c>
      <c r="F12" s="192"/>
      <c r="G12" s="174">
        <f t="shared" si="1"/>
        <v>371930.11199999996</v>
      </c>
      <c r="H12" s="179"/>
      <c r="I12" s="201" t="str">
        <f>$A$185</f>
        <v>FR-DS-PR24</v>
      </c>
      <c r="J12" s="145" t="str">
        <f>$B$185</f>
        <v>Столешница стола переговорного</v>
      </c>
      <c r="K12" s="145" t="str">
        <f>$C$185</f>
        <v xml:space="preserve">2400*1200*25 </v>
      </c>
      <c r="L12" s="145">
        <v>1</v>
      </c>
      <c r="M12" s="146">
        <f>$D$185</f>
        <v>122278</v>
      </c>
      <c r="N12" s="16"/>
      <c r="O12" s="147" t="str">
        <f>$A$191</f>
        <v>FR.OPRG.K</v>
      </c>
      <c r="P12" s="145" t="str">
        <f>$B$191</f>
        <v>Комплект опор стола переговорного (2шт)  (мет./массив)</v>
      </c>
      <c r="Q12" s="145" t="str">
        <f>$C$191</f>
        <v>60*60*695</v>
      </c>
      <c r="R12" s="145">
        <v>2</v>
      </c>
      <c r="S12" s="146">
        <f>$D$191</f>
        <v>15941</v>
      </c>
      <c r="T12" s="16"/>
      <c r="U12" s="92" t="str">
        <f>$A$194</f>
        <v>FR.RSPRG-24</v>
      </c>
      <c r="V12" s="49" t="str">
        <f>$B$194</f>
        <v>Рама стола переговорного</v>
      </c>
      <c r="W12" s="49">
        <f>$C$194</f>
        <v>0</v>
      </c>
      <c r="X12" s="49">
        <v>1</v>
      </c>
      <c r="Y12" s="93">
        <f>$D$194</f>
        <v>7268</v>
      </c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11"/>
      <c r="DF12" s="111"/>
      <c r="DG12" s="111"/>
      <c r="DH12" s="111"/>
      <c r="DI12" s="111"/>
      <c r="DJ12" s="111"/>
    </row>
    <row r="13" spans="1:120" s="14" customFormat="1" ht="14.25" customHeight="1" thickBot="1" x14ac:dyDescent="0.35">
      <c r="A13" s="136" t="s">
        <v>302</v>
      </c>
      <c r="B13" s="137"/>
      <c r="C13" s="137"/>
      <c r="D13" s="137">
        <f t="shared" si="0"/>
        <v>0</v>
      </c>
      <c r="E13" s="138"/>
      <c r="F13" s="192"/>
      <c r="G13" s="174">
        <f t="shared" si="1"/>
        <v>0</v>
      </c>
      <c r="H13" s="177"/>
      <c r="I13" s="256"/>
      <c r="J13" s="256"/>
      <c r="K13" s="256"/>
      <c r="L13" s="256"/>
      <c r="M13" s="256"/>
      <c r="N13" s="44"/>
      <c r="O13" s="256"/>
      <c r="P13" s="256"/>
      <c r="Q13" s="256"/>
      <c r="R13" s="256"/>
      <c r="S13" s="256"/>
      <c r="T13" s="44"/>
      <c r="U13" s="256"/>
      <c r="V13" s="256"/>
      <c r="W13" s="256"/>
      <c r="X13" s="256"/>
      <c r="Y13" s="256"/>
      <c r="Z13" s="44"/>
      <c r="AA13" s="256"/>
      <c r="AB13" s="256"/>
      <c r="AC13" s="256"/>
      <c r="AD13" s="256"/>
      <c r="AE13" s="256"/>
      <c r="AF13" s="44"/>
      <c r="AG13" s="256"/>
      <c r="AH13" s="256"/>
      <c r="AI13" s="256"/>
      <c r="AJ13" s="256"/>
      <c r="AK13" s="256"/>
      <c r="AL13" s="44"/>
      <c r="AM13" s="256"/>
      <c r="AN13" s="256"/>
      <c r="AO13" s="256"/>
      <c r="AP13" s="256"/>
      <c r="AQ13" s="256"/>
      <c r="AR13" s="44"/>
      <c r="AS13" s="256"/>
      <c r="AT13" s="256"/>
      <c r="AU13" s="256"/>
      <c r="AV13" s="256"/>
      <c r="AW13" s="256"/>
      <c r="AX13" s="44"/>
      <c r="AY13" s="256"/>
      <c r="AZ13" s="256"/>
      <c r="BA13" s="256"/>
      <c r="BB13" s="256"/>
      <c r="BC13" s="256"/>
      <c r="BD13" s="44"/>
      <c r="BE13" s="256"/>
      <c r="BF13" s="256"/>
      <c r="BG13" s="256"/>
      <c r="BH13" s="256"/>
      <c r="BI13" s="256"/>
      <c r="BJ13" s="44"/>
      <c r="BK13" s="256"/>
      <c r="BL13" s="256"/>
      <c r="BM13" s="256"/>
      <c r="BN13" s="256"/>
      <c r="BO13" s="256"/>
      <c r="BP13" s="44"/>
      <c r="BQ13" s="256"/>
      <c r="BR13" s="256"/>
      <c r="BS13" s="256"/>
      <c r="BT13" s="256"/>
      <c r="BU13" s="256"/>
      <c r="BV13" s="44"/>
      <c r="BW13" s="256"/>
      <c r="BX13" s="256"/>
      <c r="BY13" s="256"/>
      <c r="BZ13" s="256"/>
      <c r="CA13" s="256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3"/>
      <c r="DF13" s="43"/>
      <c r="DG13" s="43"/>
      <c r="DH13" s="43"/>
      <c r="DI13" s="43"/>
      <c r="DJ13" s="43"/>
    </row>
    <row r="14" spans="1:120" s="110" customFormat="1" ht="15" customHeight="1" x14ac:dyDescent="0.3">
      <c r="A14" s="52" t="s">
        <v>97</v>
      </c>
      <c r="B14" s="53" t="s">
        <v>145</v>
      </c>
      <c r="C14" s="54" t="s">
        <v>149</v>
      </c>
      <c r="D14" s="41">
        <f t="shared" si="0"/>
        <v>18535</v>
      </c>
      <c r="E14" s="81">
        <v>26690.400000000001</v>
      </c>
      <c r="F14" s="192"/>
      <c r="G14" s="174">
        <f t="shared" si="1"/>
        <v>42704.639999999999</v>
      </c>
      <c r="H14" s="179"/>
      <c r="I14" s="197" t="str">
        <f>$A$123</f>
        <v>CRU.FTTM-1</v>
      </c>
      <c r="J14" s="41" t="str">
        <f>$B$123</f>
        <v>Фасады и топ тумбы мобильной</v>
      </c>
      <c r="K14" s="41" t="str">
        <f>$C$123</f>
        <v>420*460*587</v>
      </c>
      <c r="L14" s="41">
        <v>1</v>
      </c>
      <c r="M14" s="81">
        <f>$D$123</f>
        <v>3486</v>
      </c>
      <c r="N14" s="16"/>
      <c r="O14" s="80" t="str">
        <f>$A$127</f>
        <v>CRU.KTM-1</v>
      </c>
      <c r="P14" s="41" t="str">
        <f>$B$127</f>
        <v>Каркас тумбы мобильной</v>
      </c>
      <c r="Q14" s="41" t="str">
        <f>$C$127</f>
        <v>420*460*587</v>
      </c>
      <c r="R14" s="41">
        <v>1</v>
      </c>
      <c r="S14" s="81">
        <f>$D$127</f>
        <v>14460</v>
      </c>
      <c r="T14" s="16"/>
      <c r="U14" s="80" t="str">
        <f>$A$205</f>
        <v>CN.OKUS.K-4</v>
      </c>
      <c r="V14" s="41" t="str">
        <f>$B$205</f>
        <v>Комплект колес усиленных со стопором (4шт)</v>
      </c>
      <c r="W14" s="41" t="str">
        <f>$C$205</f>
        <v>D=50 H=62</v>
      </c>
      <c r="X14" s="41">
        <v>1</v>
      </c>
      <c r="Y14" s="81">
        <f>$D$205</f>
        <v>589</v>
      </c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11"/>
      <c r="DF14" s="111"/>
      <c r="DG14" s="111"/>
      <c r="DH14" s="111"/>
      <c r="DI14" s="111"/>
      <c r="DJ14" s="111"/>
    </row>
    <row r="15" spans="1:120" s="110" customFormat="1" ht="15" customHeight="1" x14ac:dyDescent="0.3">
      <c r="A15" s="10" t="s">
        <v>213</v>
      </c>
      <c r="B15" s="11" t="s">
        <v>146</v>
      </c>
      <c r="C15" s="64" t="s">
        <v>149</v>
      </c>
      <c r="D15" s="40">
        <f t="shared" si="0"/>
        <v>21619</v>
      </c>
      <c r="E15" s="85">
        <v>31131.360000000001</v>
      </c>
      <c r="F15" s="192"/>
      <c r="G15" s="174">
        <f t="shared" si="1"/>
        <v>49810.175999999999</v>
      </c>
      <c r="H15" s="179"/>
      <c r="I15" s="198" t="str">
        <f>$A$124</f>
        <v>FRU.FTTM-2</v>
      </c>
      <c r="J15" s="40" t="str">
        <f>$B$124</f>
        <v>Фасады и топ тумбы мобильной</v>
      </c>
      <c r="K15" s="40" t="str">
        <f>$C$124</f>
        <v>420*460*587</v>
      </c>
      <c r="L15" s="40">
        <v>1</v>
      </c>
      <c r="M15" s="85">
        <f>$D$124</f>
        <v>5062</v>
      </c>
      <c r="N15" s="16"/>
      <c r="O15" s="84" t="str">
        <f>$A$128</f>
        <v>CRU.KTM-2</v>
      </c>
      <c r="P15" s="40" t="str">
        <f>$B$128</f>
        <v>Каркас тумбы мобильной</v>
      </c>
      <c r="Q15" s="40" t="str">
        <f>$C$128</f>
        <v>420*460*587</v>
      </c>
      <c r="R15" s="40">
        <v>1</v>
      </c>
      <c r="S15" s="85">
        <f>$D$128</f>
        <v>15968</v>
      </c>
      <c r="T15" s="16"/>
      <c r="U15" s="84" t="str">
        <f>$A$205</f>
        <v>CN.OKUS.K-4</v>
      </c>
      <c r="V15" s="40" t="str">
        <f>$B$205</f>
        <v>Комплект колес усиленных со стопором (4шт)</v>
      </c>
      <c r="W15" s="40" t="str">
        <f>$C$205</f>
        <v>D=50 H=62</v>
      </c>
      <c r="X15" s="40">
        <v>1</v>
      </c>
      <c r="Y15" s="85">
        <f>$D$205</f>
        <v>589</v>
      </c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11"/>
      <c r="DF15" s="111"/>
      <c r="DG15" s="111"/>
      <c r="DH15" s="111"/>
      <c r="DI15" s="111"/>
      <c r="DJ15" s="111"/>
    </row>
    <row r="16" spans="1:120" s="110" customFormat="1" ht="15" customHeight="1" x14ac:dyDescent="0.3">
      <c r="A16" s="10" t="s">
        <v>98</v>
      </c>
      <c r="B16" s="11" t="s">
        <v>18</v>
      </c>
      <c r="C16" s="64" t="s">
        <v>150</v>
      </c>
      <c r="D16" s="40">
        <f t="shared" si="0"/>
        <v>31604</v>
      </c>
      <c r="E16" s="85">
        <v>45509.760000000002</v>
      </c>
      <c r="F16" s="192"/>
      <c r="G16" s="174">
        <f t="shared" si="1"/>
        <v>72815.616000000009</v>
      </c>
      <c r="H16" s="179"/>
      <c r="I16" s="198" t="str">
        <f>$A$125</f>
        <v>CRU.FTGR-1</v>
      </c>
      <c r="J16" s="40" t="str">
        <f>$B$125</f>
        <v>Фасады и топ греденции</v>
      </c>
      <c r="K16" s="40" t="str">
        <f>$C$125</f>
        <v>1250*460*532</v>
      </c>
      <c r="L16" s="40">
        <v>1</v>
      </c>
      <c r="M16" s="85">
        <f>$D$125</f>
        <v>8017</v>
      </c>
      <c r="N16" s="16"/>
      <c r="O16" s="84" t="str">
        <f>$A$129</f>
        <v>CRU.KGR-1 1/2</v>
      </c>
      <c r="P16" s="40" t="str">
        <f>$B$129</f>
        <v>Каркас греденции</v>
      </c>
      <c r="Q16" s="40" t="str">
        <f>$C$129</f>
        <v>1250*460*532</v>
      </c>
      <c r="R16" s="40">
        <v>1</v>
      </c>
      <c r="S16" s="85">
        <f>$D$129</f>
        <v>16399</v>
      </c>
      <c r="T16" s="16"/>
      <c r="U16" s="84" t="str">
        <f>$A$130</f>
        <v>CRU.KGR-1 2/2</v>
      </c>
      <c r="V16" s="40" t="str">
        <f>$B$130</f>
        <v>Каркас греденции</v>
      </c>
      <c r="W16" s="40" t="str">
        <f>$C$130</f>
        <v>1250*460*532</v>
      </c>
      <c r="X16" s="40">
        <v>1</v>
      </c>
      <c r="Y16" s="85">
        <f>$D$130</f>
        <v>7188</v>
      </c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11"/>
      <c r="DL16" s="111"/>
      <c r="DM16" s="111"/>
      <c r="DN16" s="111"/>
      <c r="DO16" s="111"/>
      <c r="DP16" s="111"/>
    </row>
    <row r="17" spans="1:120" s="110" customFormat="1" ht="15" customHeight="1" thickBot="1" x14ac:dyDescent="0.35">
      <c r="A17" s="12" t="s">
        <v>214</v>
      </c>
      <c r="B17" s="13" t="s">
        <v>19</v>
      </c>
      <c r="C17" s="88" t="s">
        <v>150</v>
      </c>
      <c r="D17" s="42">
        <f t="shared" si="0"/>
        <v>33588</v>
      </c>
      <c r="E17" s="83">
        <v>48366.720000000001</v>
      </c>
      <c r="F17" s="192"/>
      <c r="G17" s="174">
        <f t="shared" si="1"/>
        <v>77386.752000000008</v>
      </c>
      <c r="H17" s="179"/>
      <c r="I17" s="200" t="str">
        <f>$A$126</f>
        <v>FRU.FTGR-2</v>
      </c>
      <c r="J17" s="42" t="str">
        <f>$B$126</f>
        <v>Фасады и топ греденции</v>
      </c>
      <c r="K17" s="42" t="str">
        <f>$C$126</f>
        <v>1250*460*532</v>
      </c>
      <c r="L17" s="42">
        <v>1</v>
      </c>
      <c r="M17" s="83">
        <f>$D$126</f>
        <v>10007</v>
      </c>
      <c r="N17" s="16"/>
      <c r="O17" s="82" t="str">
        <f>$A$131</f>
        <v>CRU.KGR-2 1/2</v>
      </c>
      <c r="P17" s="42" t="str">
        <f>$B$131</f>
        <v>Каркас греденции</v>
      </c>
      <c r="Q17" s="42" t="str">
        <f>$C$131</f>
        <v>1250*460*532</v>
      </c>
      <c r="R17" s="42">
        <v>1</v>
      </c>
      <c r="S17" s="83">
        <f>$D$131</f>
        <v>16420</v>
      </c>
      <c r="T17" s="16"/>
      <c r="U17" s="82" t="str">
        <f>$A$132</f>
        <v>CRU.KGR-2 2/2</v>
      </c>
      <c r="V17" s="42" t="str">
        <f>$B$132</f>
        <v>Каркас греденции</v>
      </c>
      <c r="W17" s="42" t="str">
        <f>$C$132</f>
        <v>1250*460*532</v>
      </c>
      <c r="X17" s="42">
        <v>1</v>
      </c>
      <c r="Y17" s="83">
        <f>$D$132</f>
        <v>7161</v>
      </c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11"/>
      <c r="DL17" s="111"/>
      <c r="DM17" s="111"/>
      <c r="DN17" s="111"/>
      <c r="DO17" s="111"/>
      <c r="DP17" s="111"/>
    </row>
    <row r="18" spans="1:120" s="14" customFormat="1" ht="15.75" customHeight="1" thickBot="1" x14ac:dyDescent="0.35">
      <c r="A18" s="148" t="s">
        <v>315</v>
      </c>
      <c r="B18" s="149"/>
      <c r="C18" s="149"/>
      <c r="D18" s="149"/>
      <c r="E18" s="150"/>
      <c r="F18" s="192"/>
      <c r="G18" s="174">
        <f t="shared" si="1"/>
        <v>0</v>
      </c>
      <c r="H18" s="177"/>
      <c r="I18" s="256"/>
      <c r="J18" s="256"/>
      <c r="K18" s="256"/>
      <c r="L18" s="256"/>
      <c r="M18" s="256"/>
      <c r="N18" s="44"/>
      <c r="O18" s="256"/>
      <c r="P18" s="256"/>
      <c r="Q18" s="256"/>
      <c r="R18" s="256"/>
      <c r="S18" s="256"/>
      <c r="T18" s="44"/>
      <c r="U18" s="256"/>
      <c r="V18" s="256"/>
      <c r="W18" s="256"/>
      <c r="X18" s="256"/>
      <c r="Y18" s="256"/>
      <c r="Z18" s="44"/>
      <c r="AA18" s="256"/>
      <c r="AB18" s="256"/>
      <c r="AC18" s="256"/>
      <c r="AD18" s="256"/>
      <c r="AE18" s="256"/>
      <c r="AF18" s="44"/>
      <c r="AG18" s="256"/>
      <c r="AH18" s="256"/>
      <c r="AI18" s="256"/>
      <c r="AJ18" s="256"/>
      <c r="AK18" s="256"/>
      <c r="AL18" s="44"/>
      <c r="AM18" s="256"/>
      <c r="AN18" s="256"/>
      <c r="AO18" s="256"/>
      <c r="AP18" s="256"/>
      <c r="AQ18" s="256"/>
      <c r="AR18" s="44"/>
      <c r="AS18" s="256"/>
      <c r="AT18" s="256"/>
      <c r="AU18" s="256"/>
      <c r="AV18" s="256"/>
      <c r="AW18" s="256"/>
      <c r="AX18" s="44"/>
      <c r="AY18" s="256"/>
      <c r="AZ18" s="256"/>
      <c r="BA18" s="256"/>
      <c r="BB18" s="256"/>
      <c r="BC18" s="256"/>
      <c r="BD18" s="44"/>
      <c r="BE18" s="256"/>
      <c r="BF18" s="256"/>
      <c r="BG18" s="256"/>
      <c r="BH18" s="256"/>
      <c r="BI18" s="256"/>
      <c r="BJ18" s="44"/>
      <c r="BK18" s="256"/>
      <c r="BL18" s="256"/>
      <c r="BM18" s="256"/>
      <c r="BN18" s="256"/>
      <c r="BO18" s="256"/>
      <c r="BP18" s="44"/>
      <c r="BQ18" s="256"/>
      <c r="BR18" s="256"/>
      <c r="BS18" s="256"/>
      <c r="BT18" s="256"/>
      <c r="BU18" s="256"/>
      <c r="BV18" s="44"/>
      <c r="BW18" s="256"/>
      <c r="BX18" s="256"/>
      <c r="BY18" s="256"/>
      <c r="BZ18" s="256"/>
      <c r="CA18" s="256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3"/>
      <c r="DF18" s="43"/>
      <c r="DG18" s="43"/>
      <c r="DH18" s="43"/>
      <c r="DI18" s="43"/>
      <c r="DJ18" s="43"/>
    </row>
    <row r="19" spans="1:120" s="110" customFormat="1" ht="15" customHeight="1" thickBot="1" x14ac:dyDescent="0.35">
      <c r="A19" s="151" t="s">
        <v>20</v>
      </c>
      <c r="B19" s="152"/>
      <c r="C19" s="152"/>
      <c r="D19" s="153"/>
      <c r="E19" s="154"/>
      <c r="F19" s="192"/>
      <c r="G19" s="174">
        <f t="shared" si="1"/>
        <v>0</v>
      </c>
      <c r="H19" s="179"/>
      <c r="I19" s="19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11"/>
      <c r="DF19" s="111"/>
      <c r="DG19" s="111"/>
      <c r="DH19" s="111"/>
      <c r="DI19" s="111"/>
      <c r="DJ19" s="111"/>
    </row>
    <row r="20" spans="1:120" s="110" customFormat="1" ht="15" customHeight="1" thickBot="1" x14ac:dyDescent="0.35">
      <c r="A20" s="52" t="s">
        <v>215</v>
      </c>
      <c r="B20" s="53" t="s">
        <v>92</v>
      </c>
      <c r="C20" s="54" t="s">
        <v>151</v>
      </c>
      <c r="D20" s="41">
        <f t="shared" ref="D20:D24" si="34">L20*M20+R20*S20+X20*Y20+AD20*AE20+AJ20*AK20+AP20*AQ20+AV20*AW20+CF20*CG20</f>
        <v>25902</v>
      </c>
      <c r="E20" s="81">
        <v>37298.879999999997</v>
      </c>
      <c r="F20" s="192"/>
      <c r="G20" s="174">
        <f t="shared" si="1"/>
        <v>59678.207999999999</v>
      </c>
      <c r="H20" s="179"/>
      <c r="I20" s="197" t="str">
        <f>$A$133</f>
        <v>CRU.KGB-100 1/2</v>
      </c>
      <c r="J20" s="41" t="str">
        <f>$B$133</f>
        <v>Каркас гардероба узкого</v>
      </c>
      <c r="K20" s="41" t="str">
        <f>$C$133</f>
        <v>600*460*2000</v>
      </c>
      <c r="L20" s="41">
        <v>1</v>
      </c>
      <c r="M20" s="81">
        <f>$D$133</f>
        <v>15544</v>
      </c>
      <c r="O20" s="80" t="str">
        <f>$A$134</f>
        <v>CRU.KGB-100 2/2</v>
      </c>
      <c r="P20" s="41" t="str">
        <f>$B$134</f>
        <v>Каркас гардероба узкого</v>
      </c>
      <c r="Q20" s="41" t="str">
        <f>$C$134</f>
        <v>600*460*2000</v>
      </c>
      <c r="R20" s="41">
        <v>1</v>
      </c>
      <c r="S20" s="81">
        <f>$D$134</f>
        <v>2181</v>
      </c>
      <c r="T20" s="16"/>
      <c r="U20" s="80" t="str">
        <f>$A$161</f>
        <v>FRU.FDK-401</v>
      </c>
      <c r="V20" s="41" t="str">
        <f>$B$161</f>
        <v>Комплект фасада широкого высокого универсального</v>
      </c>
      <c r="W20" s="41" t="str">
        <f>$C$161</f>
        <v>594*18*1989</v>
      </c>
      <c r="X20" s="41">
        <v>1</v>
      </c>
      <c r="Y20" s="81">
        <f>$D$161</f>
        <v>8177</v>
      </c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11"/>
      <c r="DL20" s="111"/>
      <c r="DM20" s="111"/>
      <c r="DN20" s="111"/>
      <c r="DO20" s="111"/>
      <c r="DP20" s="111"/>
    </row>
    <row r="21" spans="1:120" s="110" customFormat="1" ht="15" customHeight="1" x14ac:dyDescent="0.3">
      <c r="A21" s="10" t="s">
        <v>216</v>
      </c>
      <c r="B21" s="11" t="s">
        <v>92</v>
      </c>
      <c r="C21" s="64" t="s">
        <v>151</v>
      </c>
      <c r="D21" s="40">
        <f>L21*M21+R21*S21+X21*Y21+AD21*AE21+AJ21*AK21+AP21*AQ21+AV21*AW21+CF21*CG21</f>
        <v>27557</v>
      </c>
      <c r="E21" s="85">
        <v>39682.080000000002</v>
      </c>
      <c r="F21" s="192"/>
      <c r="G21" s="174">
        <f t="shared" si="1"/>
        <v>63491.328000000001</v>
      </c>
      <c r="H21" s="179"/>
      <c r="I21" s="198" t="str">
        <f>$A$133</f>
        <v>CRU.KGB-100 1/2</v>
      </c>
      <c r="J21" s="40" t="str">
        <f>$B$133</f>
        <v>Каркас гардероба узкого</v>
      </c>
      <c r="K21" s="40" t="str">
        <f>$C$133</f>
        <v>600*460*2000</v>
      </c>
      <c r="L21" s="40">
        <v>1</v>
      </c>
      <c r="M21" s="85">
        <f>$D$133</f>
        <v>15544</v>
      </c>
      <c r="O21" s="84" t="str">
        <f>$A$134</f>
        <v>CRU.KGB-100 2/2</v>
      </c>
      <c r="P21" s="40" t="str">
        <f>$B$134</f>
        <v>Каркас гардероба узкого</v>
      </c>
      <c r="Q21" s="40" t="str">
        <f>$C$134</f>
        <v>600*460*2000</v>
      </c>
      <c r="R21" s="40">
        <v>1</v>
      </c>
      <c r="S21" s="85">
        <f>$D$134</f>
        <v>2181</v>
      </c>
      <c r="T21" s="16"/>
      <c r="U21" s="84" t="str">
        <f>$A$174</f>
        <v>FR.SR-401 black</v>
      </c>
      <c r="V21" s="40" t="str">
        <f>$B$174</f>
        <v>Фасад высокий широкий стекло в раме лакобель черный</v>
      </c>
      <c r="W21" s="40" t="str">
        <f>$C$174</f>
        <v>594*18*1989</v>
      </c>
      <c r="X21" s="40">
        <v>1</v>
      </c>
      <c r="Y21" s="85">
        <f>$D$174</f>
        <v>9356</v>
      </c>
      <c r="Z21" s="16"/>
      <c r="AA21" s="80" t="str">
        <f>$A$206</f>
        <v>FR.RS-1</v>
      </c>
      <c r="AB21" s="41" t="str">
        <f>$B$206</f>
        <v>Ручка для фасада стекло толщиной 4мм</v>
      </c>
      <c r="AC21" s="41" t="str">
        <f>$C$206</f>
        <v>МО=128мм</v>
      </c>
      <c r="AD21" s="41">
        <v>1</v>
      </c>
      <c r="AE21" s="81">
        <f>$D$206</f>
        <v>476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11"/>
      <c r="DL21" s="111"/>
      <c r="DM21" s="111"/>
      <c r="DN21" s="111"/>
      <c r="DO21" s="111"/>
      <c r="DP21" s="111"/>
    </row>
    <row r="22" spans="1:120" s="110" customFormat="1" ht="15" customHeight="1" x14ac:dyDescent="0.3">
      <c r="A22" s="10" t="s">
        <v>217</v>
      </c>
      <c r="B22" s="11" t="s">
        <v>92</v>
      </c>
      <c r="C22" s="64" t="s">
        <v>151</v>
      </c>
      <c r="D22" s="40">
        <f>L22*M22+R22*S22+X22*Y22+AD22*AE22+AJ22*AK22+AP22*AQ22+AV22*AW22+CF22*CG22</f>
        <v>27557</v>
      </c>
      <c r="E22" s="85">
        <v>39682.080000000002</v>
      </c>
      <c r="F22" s="192"/>
      <c r="G22" s="174">
        <f t="shared" si="1"/>
        <v>63491.328000000001</v>
      </c>
      <c r="H22" s="179"/>
      <c r="I22" s="198" t="str">
        <f>$A$133</f>
        <v>CRU.KGB-100 1/2</v>
      </c>
      <c r="J22" s="40" t="str">
        <f>$B$133</f>
        <v>Каркас гардероба узкого</v>
      </c>
      <c r="K22" s="40" t="str">
        <f>$C$133</f>
        <v>600*460*2000</v>
      </c>
      <c r="L22" s="40">
        <v>1</v>
      </c>
      <c r="M22" s="85">
        <f>$D$133</f>
        <v>15544</v>
      </c>
      <c r="O22" s="84" t="str">
        <f>$A$134</f>
        <v>CRU.KGB-100 2/2</v>
      </c>
      <c r="P22" s="40" t="str">
        <f>$B$134</f>
        <v>Каркас гардероба узкого</v>
      </c>
      <c r="Q22" s="40" t="str">
        <f>$C$134</f>
        <v>600*460*2000</v>
      </c>
      <c r="R22" s="40">
        <v>1</v>
      </c>
      <c r="S22" s="85">
        <f>$D$134</f>
        <v>2181</v>
      </c>
      <c r="T22" s="16"/>
      <c r="U22" s="84" t="str">
        <f>$A$175</f>
        <v>FR.SR-401 white</v>
      </c>
      <c r="V22" s="40" t="str">
        <f>$B$175</f>
        <v>Фасад высокий широкий стекло в раме лакобель белый</v>
      </c>
      <c r="W22" s="40" t="str">
        <f>$C$175</f>
        <v>594*18*1989</v>
      </c>
      <c r="X22" s="40">
        <v>1</v>
      </c>
      <c r="Y22" s="85">
        <f>$D$175</f>
        <v>9356</v>
      </c>
      <c r="Z22" s="16"/>
      <c r="AA22" s="84" t="str">
        <f>$A$206</f>
        <v>FR.RS-1</v>
      </c>
      <c r="AB22" s="40" t="str">
        <f>$B$206</f>
        <v>Ручка для фасада стекло толщиной 4мм</v>
      </c>
      <c r="AC22" s="40" t="str">
        <f>$C$206</f>
        <v>МО=128мм</v>
      </c>
      <c r="AD22" s="40">
        <v>1</v>
      </c>
      <c r="AE22" s="85">
        <f>$D$206</f>
        <v>476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11"/>
      <c r="DL22" s="111"/>
      <c r="DM22" s="111"/>
      <c r="DN22" s="111"/>
      <c r="DO22" s="111"/>
      <c r="DP22" s="111"/>
    </row>
    <row r="23" spans="1:120" s="110" customFormat="1" ht="15" customHeight="1" x14ac:dyDescent="0.3">
      <c r="A23" s="10" t="s">
        <v>218</v>
      </c>
      <c r="B23" s="11" t="s">
        <v>69</v>
      </c>
      <c r="C23" s="64" t="s">
        <v>152</v>
      </c>
      <c r="D23" s="40">
        <f t="shared" si="34"/>
        <v>36709</v>
      </c>
      <c r="E23" s="85">
        <v>52860.959999999992</v>
      </c>
      <c r="F23" s="192"/>
      <c r="G23" s="174">
        <f t="shared" si="1"/>
        <v>84577.535999999993</v>
      </c>
      <c r="H23" s="179"/>
      <c r="I23" s="198" t="str">
        <f>$A$135</f>
        <v>CRU.KGB-201 (L) 1/2</v>
      </c>
      <c r="J23" s="40" t="str">
        <f>$B$135</f>
        <v>Каркас гардероба широкого левый</v>
      </c>
      <c r="K23" s="40" t="str">
        <f>$C$135</f>
        <v>896*460*2000</v>
      </c>
      <c r="L23" s="40">
        <v>1</v>
      </c>
      <c r="M23" s="85">
        <f>$D$135</f>
        <v>17216</v>
      </c>
      <c r="O23" s="84" t="str">
        <f>$A$136</f>
        <v>CRU.KGB-201 (L) 2/2</v>
      </c>
      <c r="P23" s="40" t="str">
        <f>$B$136</f>
        <v>Каркас гардероба широкого левый</v>
      </c>
      <c r="Q23" s="40" t="str">
        <f>$C$136</f>
        <v>896*460*2000</v>
      </c>
      <c r="R23" s="40">
        <v>1</v>
      </c>
      <c r="S23" s="85">
        <f>$D$136</f>
        <v>6212</v>
      </c>
      <c r="T23" s="16"/>
      <c r="U23" s="84" t="str">
        <f t="shared" ref="U23:U24" si="35">$A$161</f>
        <v>FRU.FDK-401</v>
      </c>
      <c r="V23" s="40" t="str">
        <f t="shared" ref="V23:V24" si="36">$B$161</f>
        <v>Комплект фасада широкого высокого универсального</v>
      </c>
      <c r="W23" s="40" t="str">
        <f t="shared" ref="W23:W24" si="37">$C$161</f>
        <v>594*18*1989</v>
      </c>
      <c r="X23" s="40">
        <v>1</v>
      </c>
      <c r="Y23" s="85">
        <f t="shared" ref="Y23:Y24" si="38">$D$161</f>
        <v>8177</v>
      </c>
      <c r="Z23" s="16"/>
      <c r="AA23" s="84" t="str">
        <f>$A$162</f>
        <v>FRU.FDK-501</v>
      </c>
      <c r="AB23" s="40" t="str">
        <f>$B$162</f>
        <v>Комплект фасада узкого высокого универсального</v>
      </c>
      <c r="AC23" s="40" t="str">
        <f>$C$162</f>
        <v>294*18*1989</v>
      </c>
      <c r="AD23" s="40">
        <v>1</v>
      </c>
      <c r="AE23" s="85">
        <f>$D$162</f>
        <v>5104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11"/>
      <c r="DL23" s="111"/>
      <c r="DM23" s="111"/>
      <c r="DN23" s="111"/>
      <c r="DO23" s="111"/>
      <c r="DP23" s="111"/>
    </row>
    <row r="24" spans="1:120" s="110" customFormat="1" ht="15" customHeight="1" thickBot="1" x14ac:dyDescent="0.35">
      <c r="A24" s="12" t="s">
        <v>219</v>
      </c>
      <c r="B24" s="13" t="s">
        <v>70</v>
      </c>
      <c r="C24" s="88" t="s">
        <v>152</v>
      </c>
      <c r="D24" s="42">
        <f t="shared" si="34"/>
        <v>36709</v>
      </c>
      <c r="E24" s="83">
        <v>52860.959999999992</v>
      </c>
      <c r="F24" s="192"/>
      <c r="G24" s="174">
        <f t="shared" si="1"/>
        <v>84577.535999999993</v>
      </c>
      <c r="H24" s="179"/>
      <c r="I24" s="200" t="str">
        <f>$A$137</f>
        <v>CRU.KGB-201 (R) 1/2</v>
      </c>
      <c r="J24" s="42" t="str">
        <f>$B$137</f>
        <v>Каркас гардероба широкого правый</v>
      </c>
      <c r="K24" s="42" t="str">
        <f>$C$137</f>
        <v>896*460*2000</v>
      </c>
      <c r="L24" s="42">
        <v>1</v>
      </c>
      <c r="M24" s="83">
        <f>$D$137</f>
        <v>17216</v>
      </c>
      <c r="O24" s="82" t="str">
        <f>$A$138</f>
        <v>CRU.KGB-201 (R) 2/2</v>
      </c>
      <c r="P24" s="42" t="str">
        <f>$B$138</f>
        <v>Каркас гардероба широкого правый</v>
      </c>
      <c r="Q24" s="42" t="str">
        <f>$C$138</f>
        <v>896*460*2000</v>
      </c>
      <c r="R24" s="42">
        <v>1</v>
      </c>
      <c r="S24" s="83">
        <f>$D$138</f>
        <v>6212</v>
      </c>
      <c r="T24" s="16"/>
      <c r="U24" s="82" t="str">
        <f t="shared" si="35"/>
        <v>FRU.FDK-401</v>
      </c>
      <c r="V24" s="42" t="str">
        <f t="shared" si="36"/>
        <v>Комплект фасада широкого высокого универсального</v>
      </c>
      <c r="W24" s="42" t="str">
        <f t="shared" si="37"/>
        <v>594*18*1989</v>
      </c>
      <c r="X24" s="42">
        <v>1</v>
      </c>
      <c r="Y24" s="83">
        <f t="shared" si="38"/>
        <v>8177</v>
      </c>
      <c r="Z24" s="16"/>
      <c r="AA24" s="82" t="str">
        <f>$A$162</f>
        <v>FRU.FDK-501</v>
      </c>
      <c r="AB24" s="42" t="str">
        <f>$B$162</f>
        <v>Комплект фасада узкого высокого универсального</v>
      </c>
      <c r="AC24" s="42" t="str">
        <f>$C$162</f>
        <v>294*18*1989</v>
      </c>
      <c r="AD24" s="42">
        <v>1</v>
      </c>
      <c r="AE24" s="83">
        <f>$D$162</f>
        <v>5104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11"/>
      <c r="DL24" s="111"/>
      <c r="DM24" s="111"/>
      <c r="DN24" s="111"/>
      <c r="DO24" s="111"/>
      <c r="DP24" s="111"/>
    </row>
    <row r="25" spans="1:120" s="110" customFormat="1" ht="15" customHeight="1" thickBot="1" x14ac:dyDescent="0.35">
      <c r="A25" s="151" t="s">
        <v>51</v>
      </c>
      <c r="B25" s="152"/>
      <c r="C25" s="152"/>
      <c r="D25" s="153"/>
      <c r="E25" s="154"/>
      <c r="F25" s="192"/>
      <c r="G25" s="174">
        <f t="shared" si="1"/>
        <v>0</v>
      </c>
      <c r="H25" s="179"/>
      <c r="I25" s="19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11"/>
      <c r="DF25" s="111"/>
      <c r="DG25" s="111"/>
      <c r="DH25" s="111"/>
      <c r="DI25" s="111"/>
      <c r="DJ25" s="111"/>
    </row>
    <row r="26" spans="1:120" s="110" customFormat="1" ht="15" customHeight="1" thickBot="1" x14ac:dyDescent="0.35">
      <c r="A26" s="52" t="s">
        <v>52</v>
      </c>
      <c r="B26" s="53" t="s">
        <v>174</v>
      </c>
      <c r="C26" s="54" t="s">
        <v>152</v>
      </c>
      <c r="D26" s="41">
        <f>L26*M26+R26*S26+X26*Y26+AD26*AE26+AJ26*AK26+AP26*AQ26+AV26*AW26+CF26*CG26</f>
        <v>30918</v>
      </c>
      <c r="E26" s="81">
        <v>44521.919999999998</v>
      </c>
      <c r="F26" s="192"/>
      <c r="G26" s="174">
        <f t="shared" si="1"/>
        <v>71235.072</v>
      </c>
      <c r="H26" s="179"/>
      <c r="I26" s="197" t="str">
        <f>$A$150</f>
        <v>CRU.GPSO-100 1/2</v>
      </c>
      <c r="J26" s="41" t="str">
        <f>$B$150</f>
        <v>Горизонты и перегородки стеллажа открытого</v>
      </c>
      <c r="K26" s="41" t="str">
        <f>$C$150</f>
        <v>896*442*2000</v>
      </c>
      <c r="L26" s="41">
        <v>1</v>
      </c>
      <c r="M26" s="81">
        <f>$D$150</f>
        <v>14880</v>
      </c>
      <c r="O26" s="80" t="str">
        <f>$A$151</f>
        <v>CRU.GPSO-100 2/2</v>
      </c>
      <c r="P26" s="41" t="str">
        <f>$B$151</f>
        <v>Горизонты и перегородки стеллажа открытого</v>
      </c>
      <c r="Q26" s="41" t="str">
        <f>$C$151</f>
        <v>896*442*2000</v>
      </c>
      <c r="R26" s="41">
        <v>1</v>
      </c>
      <c r="S26" s="81">
        <f>$D$151</f>
        <v>6689</v>
      </c>
      <c r="T26" s="16"/>
      <c r="U26" s="92" t="str">
        <f>$A$154</f>
        <v>CRU.ZSSO-100</v>
      </c>
      <c r="V26" s="49" t="str">
        <f>$B$154</f>
        <v>Задняя стенка стеллажа открытого</v>
      </c>
      <c r="W26" s="49" t="str">
        <f>$C$154</f>
        <v>896*442*2000</v>
      </c>
      <c r="X26" s="49">
        <v>1</v>
      </c>
      <c r="Y26" s="93">
        <f>$D$154</f>
        <v>9349</v>
      </c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11"/>
      <c r="DL26" s="111"/>
      <c r="DM26" s="111"/>
      <c r="DN26" s="111"/>
      <c r="DO26" s="111"/>
      <c r="DP26" s="111"/>
    </row>
    <row r="27" spans="1:120" s="110" customFormat="1" ht="15" customHeight="1" thickBot="1" x14ac:dyDescent="0.35">
      <c r="A27" s="12" t="s">
        <v>59</v>
      </c>
      <c r="B27" s="13" t="s">
        <v>175</v>
      </c>
      <c r="C27" s="88" t="s">
        <v>153</v>
      </c>
      <c r="D27" s="42">
        <f t="shared" ref="D27" si="39">L27*M27+R27*S27+X27*Y27+AD27*AE27+AJ27*AK27+AP27*AQ27+AV27*AW27+CF27*CG27</f>
        <v>20504</v>
      </c>
      <c r="E27" s="83">
        <v>29525.760000000002</v>
      </c>
      <c r="F27" s="192"/>
      <c r="G27" s="174">
        <f t="shared" si="1"/>
        <v>47241.216</v>
      </c>
      <c r="H27" s="179"/>
      <c r="I27" s="200" t="str">
        <f>$A$152</f>
        <v>CRU.GPSO-200 1/2</v>
      </c>
      <c r="J27" s="42" t="str">
        <f>$B$152</f>
        <v>Горизонты и перегородки стеллажа открытого</v>
      </c>
      <c r="K27" s="42" t="str">
        <f>$C$152</f>
        <v>896*442*1202</v>
      </c>
      <c r="L27" s="42">
        <v>1</v>
      </c>
      <c r="M27" s="83">
        <f>$D$152</f>
        <v>10715</v>
      </c>
      <c r="N27" s="16"/>
      <c r="O27" s="82" t="str">
        <f>$A$153</f>
        <v>CRU.GPSO-200 2/2</v>
      </c>
      <c r="P27" s="42" t="str">
        <f>$B$153</f>
        <v>Горизонты и перегородки стеллажа открытого</v>
      </c>
      <c r="Q27" s="42" t="str">
        <f>$C$153</f>
        <v>896*442*1202</v>
      </c>
      <c r="R27" s="42">
        <v>1</v>
      </c>
      <c r="S27" s="83">
        <f>$D$153</f>
        <v>4218</v>
      </c>
      <c r="T27" s="16"/>
      <c r="U27" s="82" t="str">
        <f>$A$155</f>
        <v>CRU.ZSSO-200</v>
      </c>
      <c r="V27" s="42" t="str">
        <f>$B$155</f>
        <v>Задняя стенка стеллажа открытого</v>
      </c>
      <c r="W27" s="42" t="str">
        <f>$C$155</f>
        <v>896*442*1202</v>
      </c>
      <c r="X27" s="42">
        <v>1</v>
      </c>
      <c r="Y27" s="83">
        <f>$D$155</f>
        <v>5571</v>
      </c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11"/>
      <c r="DF27" s="111"/>
      <c r="DG27" s="111"/>
      <c r="DH27" s="111"/>
      <c r="DI27" s="111"/>
      <c r="DJ27" s="111"/>
    </row>
    <row r="28" spans="1:120" s="110" customFormat="1" ht="15" customHeight="1" thickBot="1" x14ac:dyDescent="0.35">
      <c r="A28" s="151" t="s">
        <v>48</v>
      </c>
      <c r="B28" s="152"/>
      <c r="C28" s="152"/>
      <c r="D28" s="153"/>
      <c r="E28" s="154"/>
      <c r="F28" s="192"/>
      <c r="G28" s="174">
        <f t="shared" si="1"/>
        <v>0</v>
      </c>
      <c r="H28" s="179"/>
      <c r="I28" s="19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11"/>
      <c r="DF28" s="111"/>
      <c r="DG28" s="111"/>
      <c r="DH28" s="111"/>
      <c r="DI28" s="111"/>
      <c r="DJ28" s="111"/>
    </row>
    <row r="29" spans="1:120" s="110" customFormat="1" ht="15" customHeight="1" x14ac:dyDescent="0.3">
      <c r="A29" s="52" t="s">
        <v>220</v>
      </c>
      <c r="B29" s="53" t="s">
        <v>46</v>
      </c>
      <c r="C29" s="54" t="s">
        <v>152</v>
      </c>
      <c r="D29" s="41">
        <f t="shared" ref="D29:D40" si="40">L29*M29+R29*S29+X29*Y29+AD29*AE29+AJ29*AK29+AP29*AQ29+AV29*AW29+CF29*CG29</f>
        <v>44613</v>
      </c>
      <c r="E29" s="81">
        <v>64242.720000000001</v>
      </c>
      <c r="F29" s="192"/>
      <c r="G29" s="174">
        <f t="shared" si="1"/>
        <v>102788.352</v>
      </c>
      <c r="H29" s="179"/>
      <c r="I29" s="197" t="str">
        <f>$A$143</f>
        <v>CRU.ST-100 1/2</v>
      </c>
      <c r="J29" s="41" t="str">
        <f>$B$143</f>
        <v>Стеллаж широкий высокий</v>
      </c>
      <c r="K29" s="41" t="str">
        <f>$C$143</f>
        <v>896*442*2000</v>
      </c>
      <c r="L29" s="41">
        <v>1</v>
      </c>
      <c r="M29" s="81">
        <f>$D$143</f>
        <v>16286</v>
      </c>
      <c r="O29" s="80" t="str">
        <f>$A$144</f>
        <v>CRU.ST-100 2/2</v>
      </c>
      <c r="P29" s="41" t="str">
        <f>$B$144</f>
        <v>Стеллаж широкий высокий</v>
      </c>
      <c r="Q29" s="41" t="str">
        <f>$C$144</f>
        <v>896*442*2000</v>
      </c>
      <c r="R29" s="41">
        <v>1</v>
      </c>
      <c r="S29" s="81">
        <f>$D$144</f>
        <v>7985</v>
      </c>
      <c r="T29" s="16"/>
      <c r="U29" s="80" t="str">
        <f>$A$159</f>
        <v>FRU.FDK-301 (L)</v>
      </c>
      <c r="V29" s="41" t="str">
        <f>$B$159</f>
        <v>Комплект фасада узкого низкого левого</v>
      </c>
      <c r="W29" s="41" t="str">
        <f>$C$159</f>
        <v>444*18*796</v>
      </c>
      <c r="X29" s="41">
        <v>1</v>
      </c>
      <c r="Y29" s="81">
        <f>$D$159</f>
        <v>3269</v>
      </c>
      <c r="Z29" s="16"/>
      <c r="AA29" s="80" t="str">
        <f>$A$160</f>
        <v>FRU.FDK-301 (R)</v>
      </c>
      <c r="AB29" s="41" t="str">
        <f>$B$160</f>
        <v>Комплект фасада узкого низкого правого</v>
      </c>
      <c r="AC29" s="41" t="str">
        <f>$C$160</f>
        <v>444*18*796</v>
      </c>
      <c r="AD29" s="41">
        <v>1</v>
      </c>
      <c r="AE29" s="81">
        <f>$D$160</f>
        <v>3269</v>
      </c>
      <c r="AF29" s="16"/>
      <c r="AG29" s="80" t="str">
        <f>$A$166</f>
        <v>FR.SR-201 (L) black</v>
      </c>
      <c r="AH29" s="41" t="str">
        <f>$B$166</f>
        <v>Фасад средний стекло в раме лакобель черный левый</v>
      </c>
      <c r="AI29" s="41" t="str">
        <f>$C$166</f>
        <v>444*18*1191</v>
      </c>
      <c r="AJ29" s="41">
        <v>1</v>
      </c>
      <c r="AK29" s="81">
        <f>$D$166</f>
        <v>6426</v>
      </c>
      <c r="AL29" s="16"/>
      <c r="AM29" s="80" t="str">
        <f>$A$167</f>
        <v>FR.SR-201 (R) black</v>
      </c>
      <c r="AN29" s="41" t="str">
        <f>$B$167</f>
        <v>Фасад средний стекло в раме лакобель черный правый</v>
      </c>
      <c r="AO29" s="41" t="str">
        <f>$C$167</f>
        <v>444*18*1191</v>
      </c>
      <c r="AP29" s="41">
        <v>1</v>
      </c>
      <c r="AQ29" s="81">
        <f>$D$167</f>
        <v>6426</v>
      </c>
      <c r="AR29" s="16"/>
      <c r="AS29" s="80" t="str">
        <f>$A$206</f>
        <v>FR.RS-1</v>
      </c>
      <c r="AT29" s="41" t="str">
        <f>$B$206</f>
        <v>Ручка для фасада стекло толщиной 4мм</v>
      </c>
      <c r="AU29" s="41" t="str">
        <f>$C$206</f>
        <v>МО=128мм</v>
      </c>
      <c r="AV29" s="41">
        <v>2</v>
      </c>
      <c r="AW29" s="81">
        <f>$D$206</f>
        <v>476</v>
      </c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11"/>
      <c r="CE29" s="111"/>
      <c r="CF29" s="111"/>
      <c r="CG29" s="111"/>
      <c r="CH29" s="111"/>
      <c r="CI29" s="111"/>
    </row>
    <row r="30" spans="1:120" s="110" customFormat="1" ht="15" customHeight="1" thickBot="1" x14ac:dyDescent="0.35">
      <c r="A30" s="10" t="s">
        <v>221</v>
      </c>
      <c r="B30" s="11" t="s">
        <v>46</v>
      </c>
      <c r="C30" s="64" t="s">
        <v>152</v>
      </c>
      <c r="D30" s="40">
        <f t="shared" si="40"/>
        <v>44613</v>
      </c>
      <c r="E30" s="85">
        <v>64242.720000000001</v>
      </c>
      <c r="F30" s="192"/>
      <c r="G30" s="174">
        <f t="shared" si="1"/>
        <v>102788.352</v>
      </c>
      <c r="H30" s="181"/>
      <c r="I30" s="198" t="str">
        <f>$A$143</f>
        <v>CRU.ST-100 1/2</v>
      </c>
      <c r="J30" s="40" t="str">
        <f>$B$143</f>
        <v>Стеллаж широкий высокий</v>
      </c>
      <c r="K30" s="40" t="str">
        <f>$C$143</f>
        <v>896*442*2000</v>
      </c>
      <c r="L30" s="40">
        <v>1</v>
      </c>
      <c r="M30" s="85">
        <f>$D$143</f>
        <v>16286</v>
      </c>
      <c r="O30" s="84" t="str">
        <f>$A$144</f>
        <v>CRU.ST-100 2/2</v>
      </c>
      <c r="P30" s="40" t="str">
        <f>$B$144</f>
        <v>Стеллаж широкий высокий</v>
      </c>
      <c r="Q30" s="40" t="str">
        <f>$C$144</f>
        <v>896*442*2000</v>
      </c>
      <c r="R30" s="40">
        <v>1</v>
      </c>
      <c r="S30" s="85">
        <f>$D$144</f>
        <v>7985</v>
      </c>
      <c r="T30" s="16"/>
      <c r="U30" s="84" t="str">
        <f>$A$159</f>
        <v>FRU.FDK-301 (L)</v>
      </c>
      <c r="V30" s="40" t="str">
        <f>$B$159</f>
        <v>Комплект фасада узкого низкого левого</v>
      </c>
      <c r="W30" s="40" t="str">
        <f>$C$159</f>
        <v>444*18*796</v>
      </c>
      <c r="X30" s="40">
        <v>1</v>
      </c>
      <c r="Y30" s="85">
        <f>$D$159</f>
        <v>3269</v>
      </c>
      <c r="Z30" s="16"/>
      <c r="AA30" s="82" t="str">
        <f>$A$160</f>
        <v>FRU.FDK-301 (R)</v>
      </c>
      <c r="AB30" s="42" t="str">
        <f>$B$160</f>
        <v>Комплект фасада узкого низкого правого</v>
      </c>
      <c r="AC30" s="42" t="str">
        <f>$C$160</f>
        <v>444*18*796</v>
      </c>
      <c r="AD30" s="42">
        <v>1</v>
      </c>
      <c r="AE30" s="83">
        <f>$D$160</f>
        <v>3269</v>
      </c>
      <c r="AF30" s="16"/>
      <c r="AG30" s="82" t="str">
        <f>$A$168</f>
        <v>FR.SR-201 (L) white</v>
      </c>
      <c r="AH30" s="42" t="str">
        <f>$B$168</f>
        <v>Фасад средний стекло в раме лакобель белый левый</v>
      </c>
      <c r="AI30" s="42" t="str">
        <f>$C$168</f>
        <v>444*18*1191</v>
      </c>
      <c r="AJ30" s="42">
        <v>1</v>
      </c>
      <c r="AK30" s="83">
        <f>$D$168</f>
        <v>6426</v>
      </c>
      <c r="AL30" s="16"/>
      <c r="AM30" s="82" t="str">
        <f>$A$169</f>
        <v>FR.SR-201 (R) white</v>
      </c>
      <c r="AN30" s="42" t="str">
        <f>$B$169</f>
        <v>Фасад средний стекло в раме лакобель белый правый</v>
      </c>
      <c r="AO30" s="42" t="str">
        <f>$C$169</f>
        <v>444*18*1191</v>
      </c>
      <c r="AP30" s="42">
        <v>1</v>
      </c>
      <c r="AQ30" s="83">
        <f>$D$169</f>
        <v>6426</v>
      </c>
      <c r="AR30" s="16"/>
      <c r="AS30" s="82" t="str">
        <f>$A$206</f>
        <v>FR.RS-1</v>
      </c>
      <c r="AT30" s="42" t="str">
        <f>$B$206</f>
        <v>Ручка для фасада стекло толщиной 4мм</v>
      </c>
      <c r="AU30" s="42" t="str">
        <f>$C$206</f>
        <v>МО=128мм</v>
      </c>
      <c r="AV30" s="42">
        <v>2</v>
      </c>
      <c r="AW30" s="83">
        <f>$D$206</f>
        <v>476</v>
      </c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11"/>
      <c r="CE30" s="111"/>
      <c r="CF30" s="111"/>
      <c r="CG30" s="111"/>
      <c r="CH30" s="111"/>
      <c r="CI30" s="111"/>
    </row>
    <row r="31" spans="1:120" s="110" customFormat="1" ht="15" customHeight="1" x14ac:dyDescent="0.3">
      <c r="A31" s="10" t="s">
        <v>222</v>
      </c>
      <c r="B31" s="11" t="s">
        <v>46</v>
      </c>
      <c r="C31" s="64" t="s">
        <v>152</v>
      </c>
      <c r="D31" s="40">
        <f t="shared" si="40"/>
        <v>37543</v>
      </c>
      <c r="E31" s="85">
        <v>54061.920000000006</v>
      </c>
      <c r="F31" s="192"/>
      <c r="G31" s="174">
        <f t="shared" si="1"/>
        <v>86499.072000000015</v>
      </c>
      <c r="H31" s="179"/>
      <c r="I31" s="198" t="str">
        <f>$A$143</f>
        <v>CRU.ST-100 1/2</v>
      </c>
      <c r="J31" s="40" t="str">
        <f>$B$143</f>
        <v>Стеллаж широкий высокий</v>
      </c>
      <c r="K31" s="40" t="str">
        <f>$C$143</f>
        <v>896*442*2000</v>
      </c>
      <c r="L31" s="40">
        <v>1</v>
      </c>
      <c r="M31" s="85">
        <f>$D$143</f>
        <v>16286</v>
      </c>
      <c r="O31" s="84" t="str">
        <f>$A$144</f>
        <v>CRU.ST-100 2/2</v>
      </c>
      <c r="P31" s="40" t="str">
        <f>$B$144</f>
        <v>Стеллаж широкий высокий</v>
      </c>
      <c r="Q31" s="40" t="str">
        <f>$C$144</f>
        <v>896*442*2000</v>
      </c>
      <c r="R31" s="40">
        <v>1</v>
      </c>
      <c r="S31" s="85">
        <f>$D$144</f>
        <v>7985</v>
      </c>
      <c r="T31" s="16"/>
      <c r="U31" s="84" t="str">
        <f>$A$156</f>
        <v>FRU.FDK-101</v>
      </c>
      <c r="V31" s="40" t="str">
        <f>$B$156</f>
        <v>Комплект фасада узкого высокого универсального</v>
      </c>
      <c r="W31" s="40" t="str">
        <f>$C$156</f>
        <v>444*18*1989</v>
      </c>
      <c r="X31" s="40">
        <v>2</v>
      </c>
      <c r="Y31" s="85">
        <f>$D$156</f>
        <v>6636</v>
      </c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11"/>
      <c r="DL31" s="111"/>
      <c r="DM31" s="111"/>
      <c r="DN31" s="111"/>
      <c r="DO31" s="111"/>
      <c r="DP31" s="111"/>
    </row>
    <row r="32" spans="1:120" s="110" customFormat="1" ht="15" customHeight="1" x14ac:dyDescent="0.3">
      <c r="A32" s="10" t="s">
        <v>238</v>
      </c>
      <c r="B32" s="11" t="s">
        <v>46</v>
      </c>
      <c r="C32" s="64" t="s">
        <v>152</v>
      </c>
      <c r="D32" s="40">
        <f>L32*M32+R32*S32+X32*Y32+AD32*AE32+AJ32*AK32+AP32*AQ32+AV32*AW32+CF32*CG32</f>
        <v>41855</v>
      </c>
      <c r="E32" s="85">
        <v>60271.199999999997</v>
      </c>
      <c r="F32" s="192"/>
      <c r="G32" s="174">
        <f t="shared" si="1"/>
        <v>96433.919999999984</v>
      </c>
      <c r="H32" s="179"/>
      <c r="I32" s="198" t="str">
        <f>$A$143</f>
        <v>CRU.ST-100 1/2</v>
      </c>
      <c r="J32" s="40" t="str">
        <f>$B$143</f>
        <v>Стеллаж широкий высокий</v>
      </c>
      <c r="K32" s="40" t="str">
        <f>$C$143</f>
        <v>896*442*2000</v>
      </c>
      <c r="L32" s="40">
        <v>1</v>
      </c>
      <c r="M32" s="85">
        <f>$D$143</f>
        <v>16286</v>
      </c>
      <c r="O32" s="84" t="str">
        <f>$A$144</f>
        <v>CRU.ST-100 2/2</v>
      </c>
      <c r="P32" s="40" t="str">
        <f>$B$144</f>
        <v>Стеллаж широкий высокий</v>
      </c>
      <c r="Q32" s="40" t="str">
        <f>$C$144</f>
        <v>896*442*2000</v>
      </c>
      <c r="R32" s="40">
        <v>1</v>
      </c>
      <c r="S32" s="85">
        <f>$D$144</f>
        <v>7985</v>
      </c>
      <c r="T32" s="16"/>
      <c r="U32" s="84" t="str">
        <f>$A$164</f>
        <v>FR.SR-101 black</v>
      </c>
      <c r="V32" s="40" t="str">
        <f>$B$164</f>
        <v>Фасад высокий стекло в раме лакобель черный</v>
      </c>
      <c r="W32" s="40" t="str">
        <f>$C$164</f>
        <v>444*18*1989</v>
      </c>
      <c r="X32" s="40">
        <v>2</v>
      </c>
      <c r="Y32" s="85">
        <f>$D$164</f>
        <v>8316</v>
      </c>
      <c r="Z32" s="16"/>
      <c r="AA32" s="84" t="str">
        <f>$A$206</f>
        <v>FR.RS-1</v>
      </c>
      <c r="AB32" s="40" t="str">
        <f>$B$206</f>
        <v>Ручка для фасада стекло толщиной 4мм</v>
      </c>
      <c r="AC32" s="40" t="str">
        <f>$C$206</f>
        <v>МО=128мм</v>
      </c>
      <c r="AD32" s="40">
        <v>2</v>
      </c>
      <c r="AE32" s="85">
        <f>$D$206</f>
        <v>476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11"/>
      <c r="DL32" s="111"/>
      <c r="DM32" s="111"/>
      <c r="DN32" s="111"/>
      <c r="DO32" s="111"/>
      <c r="DP32" s="111"/>
    </row>
    <row r="33" spans="1:120" s="110" customFormat="1" ht="15" customHeight="1" x14ac:dyDescent="0.3">
      <c r="A33" s="10" t="s">
        <v>239</v>
      </c>
      <c r="B33" s="11" t="s">
        <v>46</v>
      </c>
      <c r="C33" s="64" t="s">
        <v>152</v>
      </c>
      <c r="D33" s="40">
        <f>L33*M33+R33*S33+X33*Y33+AD33*AE33+AJ33*AK33+AP33*AQ33+AV33*AW33+CF33*CG33</f>
        <v>41855</v>
      </c>
      <c r="E33" s="85">
        <v>60271.199999999997</v>
      </c>
      <c r="F33" s="192"/>
      <c r="G33" s="174">
        <f t="shared" si="1"/>
        <v>96433.919999999984</v>
      </c>
      <c r="H33" s="181"/>
      <c r="I33" s="198" t="str">
        <f>$A$143</f>
        <v>CRU.ST-100 1/2</v>
      </c>
      <c r="J33" s="40" t="str">
        <f>$B$143</f>
        <v>Стеллаж широкий высокий</v>
      </c>
      <c r="K33" s="40" t="str">
        <f>$C$143</f>
        <v>896*442*2000</v>
      </c>
      <c r="L33" s="40">
        <v>1</v>
      </c>
      <c r="M33" s="85">
        <f>$D$143</f>
        <v>16286</v>
      </c>
      <c r="O33" s="84" t="str">
        <f>$A$144</f>
        <v>CRU.ST-100 2/2</v>
      </c>
      <c r="P33" s="40" t="str">
        <f>$B$144</f>
        <v>Стеллаж широкий высокий</v>
      </c>
      <c r="Q33" s="40" t="str">
        <f>$C$144</f>
        <v>896*442*2000</v>
      </c>
      <c r="R33" s="40">
        <v>1</v>
      </c>
      <c r="S33" s="85">
        <f>$D$144</f>
        <v>7985</v>
      </c>
      <c r="T33" s="16"/>
      <c r="U33" s="84" t="str">
        <f>$A$165</f>
        <v>FR.SR-101 white</v>
      </c>
      <c r="V33" s="40" t="str">
        <f>$B$165</f>
        <v>Фасад высокий стекло в раме лакобель белый</v>
      </c>
      <c r="W33" s="40" t="str">
        <f>$C$165</f>
        <v>444*18*1989</v>
      </c>
      <c r="X33" s="40">
        <v>2</v>
      </c>
      <c r="Y33" s="85">
        <f>$D$165</f>
        <v>8316</v>
      </c>
      <c r="Z33" s="16"/>
      <c r="AA33" s="84" t="str">
        <f>$A$206</f>
        <v>FR.RS-1</v>
      </c>
      <c r="AB33" s="40" t="str">
        <f>$B$206</f>
        <v>Ручка для фасада стекло толщиной 4мм</v>
      </c>
      <c r="AC33" s="40" t="str">
        <f>$C$206</f>
        <v>МО=128мм</v>
      </c>
      <c r="AD33" s="40">
        <v>2</v>
      </c>
      <c r="AE33" s="85">
        <f>$D$206</f>
        <v>476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11"/>
      <c r="DL33" s="111"/>
      <c r="DM33" s="111"/>
      <c r="DN33" s="111"/>
      <c r="DO33" s="111"/>
      <c r="DP33" s="111"/>
    </row>
    <row r="34" spans="1:120" s="110" customFormat="1" ht="15" customHeight="1" x14ac:dyDescent="0.3">
      <c r="A34" s="10" t="s">
        <v>223</v>
      </c>
      <c r="B34" s="11" t="s">
        <v>93</v>
      </c>
      <c r="C34" s="64" t="s">
        <v>153</v>
      </c>
      <c r="D34" s="40">
        <f t="shared" si="40"/>
        <v>23391</v>
      </c>
      <c r="E34" s="85">
        <v>33683.040000000001</v>
      </c>
      <c r="F34" s="192"/>
      <c r="G34" s="174">
        <f t="shared" si="1"/>
        <v>53892.864000000001</v>
      </c>
      <c r="H34" s="179"/>
      <c r="I34" s="198" t="str">
        <f t="shared" ref="I34:I39" si="41">$A$145</f>
        <v>CRU.ST-200 1/2</v>
      </c>
      <c r="J34" s="40" t="str">
        <f t="shared" ref="J34:J39" si="42">$B$145</f>
        <v>Стеллаж широкий средний</v>
      </c>
      <c r="K34" s="40" t="str">
        <f t="shared" ref="K34:K39" si="43">$C$145</f>
        <v>896*442*1202</v>
      </c>
      <c r="L34" s="40">
        <v>1</v>
      </c>
      <c r="M34" s="85">
        <f t="shared" ref="M34:M39" si="44">$D$145</f>
        <v>14865</v>
      </c>
      <c r="O34" s="84" t="str">
        <f t="shared" ref="O34:O39" si="45">$A$146</f>
        <v>CRU.ST-200 2/2</v>
      </c>
      <c r="P34" s="40" t="str">
        <f t="shared" ref="P34:P39" si="46">$B$146</f>
        <v>Стеллаж широкий средний</v>
      </c>
      <c r="Q34" s="40" t="str">
        <f t="shared" ref="Q34:Q39" si="47">$C$146</f>
        <v>896*442*1202</v>
      </c>
      <c r="R34" s="40">
        <v>1</v>
      </c>
      <c r="S34" s="85">
        <f t="shared" ref="S34:S39" si="48">$D$146</f>
        <v>1988</v>
      </c>
      <c r="T34" s="16"/>
      <c r="U34" s="84" t="str">
        <f>$A$159</f>
        <v>FRU.FDK-301 (L)</v>
      </c>
      <c r="V34" s="40" t="str">
        <f>$B$159</f>
        <v>Комплект фасада узкого низкого левого</v>
      </c>
      <c r="W34" s="40" t="str">
        <f>$C$159</f>
        <v>444*18*796</v>
      </c>
      <c r="X34" s="40">
        <v>1</v>
      </c>
      <c r="Y34" s="85">
        <f>$D$159</f>
        <v>3269</v>
      </c>
      <c r="Z34" s="16"/>
      <c r="AA34" s="84" t="str">
        <f>$A$160</f>
        <v>FRU.FDK-301 (R)</v>
      </c>
      <c r="AB34" s="40" t="str">
        <f>$B$160</f>
        <v>Комплект фасада узкого низкого правого</v>
      </c>
      <c r="AC34" s="40" t="str">
        <f>$C$160</f>
        <v>444*18*796</v>
      </c>
      <c r="AD34" s="40">
        <v>1</v>
      </c>
      <c r="AE34" s="85">
        <f>$D$160</f>
        <v>3269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11"/>
      <c r="DL34" s="111"/>
      <c r="DM34" s="111"/>
      <c r="DN34" s="111"/>
      <c r="DO34" s="111"/>
      <c r="DP34" s="111"/>
    </row>
    <row r="35" spans="1:120" s="110" customFormat="1" ht="15" customHeight="1" thickBot="1" x14ac:dyDescent="0.35">
      <c r="A35" s="50" t="s">
        <v>224</v>
      </c>
      <c r="B35" s="51" t="s">
        <v>93</v>
      </c>
      <c r="C35" s="89" t="s">
        <v>153</v>
      </c>
      <c r="D35" s="66">
        <f t="shared" si="40"/>
        <v>25375</v>
      </c>
      <c r="E35" s="95">
        <v>36540</v>
      </c>
      <c r="F35" s="192"/>
      <c r="G35" s="174">
        <f t="shared" si="1"/>
        <v>58464</v>
      </c>
      <c r="H35" s="179"/>
      <c r="I35" s="199" t="str">
        <f t="shared" si="41"/>
        <v>CRU.ST-200 1/2</v>
      </c>
      <c r="J35" s="66" t="str">
        <f t="shared" si="42"/>
        <v>Стеллаж широкий средний</v>
      </c>
      <c r="K35" s="66" t="str">
        <f t="shared" si="43"/>
        <v>896*442*1202</v>
      </c>
      <c r="L35" s="66">
        <v>1</v>
      </c>
      <c r="M35" s="95">
        <f t="shared" si="44"/>
        <v>14865</v>
      </c>
      <c r="O35" s="94" t="str">
        <f t="shared" si="45"/>
        <v>CRU.ST-200 2/2</v>
      </c>
      <c r="P35" s="66" t="str">
        <f t="shared" si="46"/>
        <v>Стеллаж широкий средний</v>
      </c>
      <c r="Q35" s="66" t="str">
        <f t="shared" si="47"/>
        <v>896*442*1202</v>
      </c>
      <c r="R35" s="66">
        <v>1</v>
      </c>
      <c r="S35" s="95">
        <f t="shared" si="48"/>
        <v>1988</v>
      </c>
      <c r="T35" s="16"/>
      <c r="U35" s="94" t="str">
        <f>$A$157</f>
        <v>FRU.FDK-201 (L)</v>
      </c>
      <c r="V35" s="66" t="str">
        <f>$B$157</f>
        <v>Комплект фасада узкого среднего левого</v>
      </c>
      <c r="W35" s="66" t="str">
        <f>$C$157</f>
        <v>444*18*1191</v>
      </c>
      <c r="X35" s="66">
        <v>1</v>
      </c>
      <c r="Y35" s="95">
        <f>$D$157</f>
        <v>4261</v>
      </c>
      <c r="Z35" s="16"/>
      <c r="AA35" s="82" t="str">
        <f>$A$158</f>
        <v>FRU.FDK-201 (R)</v>
      </c>
      <c r="AB35" s="42" t="str">
        <f>$B$158</f>
        <v>Комплект фасада узкого среднего правого</v>
      </c>
      <c r="AC35" s="42" t="str">
        <f>$C$158</f>
        <v>444*18*1191</v>
      </c>
      <c r="AD35" s="42">
        <v>1</v>
      </c>
      <c r="AE35" s="83">
        <f>$D$158</f>
        <v>4261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11"/>
      <c r="DL35" s="111"/>
      <c r="DM35" s="111"/>
      <c r="DN35" s="111"/>
      <c r="DO35" s="111"/>
      <c r="DP35" s="111"/>
    </row>
    <row r="36" spans="1:120" s="110" customFormat="1" ht="15" customHeight="1" x14ac:dyDescent="0.3">
      <c r="A36" s="52" t="s">
        <v>240</v>
      </c>
      <c r="B36" s="53" t="s">
        <v>93</v>
      </c>
      <c r="C36" s="54" t="s">
        <v>153</v>
      </c>
      <c r="D36" s="41">
        <f>L36*M36+R36*S36+X36*Y36+AD36*AE36+AJ36*AK36+AP36*AQ36+AV36*AW36+CF36*CG36</f>
        <v>28579</v>
      </c>
      <c r="E36" s="81">
        <v>41153.760000000002</v>
      </c>
      <c r="F36" s="192"/>
      <c r="G36" s="174">
        <f t="shared" si="1"/>
        <v>65846.016000000003</v>
      </c>
      <c r="H36" s="179"/>
      <c r="I36" s="197" t="str">
        <f t="shared" si="41"/>
        <v>CRU.ST-200 1/2</v>
      </c>
      <c r="J36" s="41" t="str">
        <f t="shared" si="42"/>
        <v>Стеллаж широкий средний</v>
      </c>
      <c r="K36" s="41" t="str">
        <f t="shared" si="43"/>
        <v>896*442*1202</v>
      </c>
      <c r="L36" s="41">
        <v>1</v>
      </c>
      <c r="M36" s="81">
        <f t="shared" si="44"/>
        <v>14865</v>
      </c>
      <c r="O36" s="80" t="str">
        <f t="shared" si="45"/>
        <v>CRU.ST-200 2/2</v>
      </c>
      <c r="P36" s="41" t="str">
        <f t="shared" si="46"/>
        <v>Стеллаж широкий средний</v>
      </c>
      <c r="Q36" s="41" t="str">
        <f t="shared" si="47"/>
        <v>896*442*1202</v>
      </c>
      <c r="R36" s="41">
        <v>1</v>
      </c>
      <c r="S36" s="81">
        <f t="shared" si="48"/>
        <v>1988</v>
      </c>
      <c r="T36" s="16"/>
      <c r="U36" s="80" t="str">
        <f>$A$170</f>
        <v>FR.SR-301 (L) black</v>
      </c>
      <c r="V36" s="41" t="str">
        <f>$B$170</f>
        <v>Фасад низкий стекло в раме лакобель черный левый</v>
      </c>
      <c r="W36" s="41" t="str">
        <f>$C$170</f>
        <v>444*18*796</v>
      </c>
      <c r="X36" s="41">
        <v>1</v>
      </c>
      <c r="Y36" s="81">
        <f>$D$170</f>
        <v>5387</v>
      </c>
      <c r="Z36" s="16"/>
      <c r="AA36" s="80" t="str">
        <f>$A$171</f>
        <v>FR.SR-301 (R) black</v>
      </c>
      <c r="AB36" s="41" t="str">
        <f>$B$171</f>
        <v>Фасад низкий стекло в раме лакобель черный правый</v>
      </c>
      <c r="AC36" s="41" t="str">
        <f>$C$171</f>
        <v>444*18*796</v>
      </c>
      <c r="AD36" s="41">
        <v>1</v>
      </c>
      <c r="AE36" s="81">
        <f>$D$171</f>
        <v>5387</v>
      </c>
      <c r="AF36" s="16"/>
      <c r="AG36" s="80" t="str">
        <f>$A$206</f>
        <v>FR.RS-1</v>
      </c>
      <c r="AH36" s="41" t="str">
        <f>$B$206</f>
        <v>Ручка для фасада стекло толщиной 4мм</v>
      </c>
      <c r="AI36" s="41" t="str">
        <f>$C$206</f>
        <v>МО=128мм</v>
      </c>
      <c r="AJ36" s="41">
        <v>2</v>
      </c>
      <c r="AK36" s="81">
        <f>$D$206</f>
        <v>476</v>
      </c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11"/>
      <c r="DL36" s="111"/>
      <c r="DM36" s="111"/>
      <c r="DN36" s="111"/>
      <c r="DO36" s="111"/>
      <c r="DP36" s="111"/>
    </row>
    <row r="37" spans="1:120" s="110" customFormat="1" ht="15" customHeight="1" x14ac:dyDescent="0.3">
      <c r="A37" s="10" t="s">
        <v>241</v>
      </c>
      <c r="B37" s="11" t="s">
        <v>93</v>
      </c>
      <c r="C37" s="64" t="s">
        <v>153</v>
      </c>
      <c r="D37" s="40">
        <f>L37*M37+R37*S37+X37*Y37+AD37*AE37+AJ37*AK37+AP37*AQ37+AV37*AW37+CF37*CG37</f>
        <v>28579</v>
      </c>
      <c r="E37" s="85">
        <v>41153.760000000002</v>
      </c>
      <c r="F37" s="192"/>
      <c r="G37" s="174">
        <f t="shared" si="1"/>
        <v>65846.016000000003</v>
      </c>
      <c r="H37" s="181"/>
      <c r="I37" s="198" t="str">
        <f t="shared" si="41"/>
        <v>CRU.ST-200 1/2</v>
      </c>
      <c r="J37" s="40" t="str">
        <f t="shared" si="42"/>
        <v>Стеллаж широкий средний</v>
      </c>
      <c r="K37" s="40" t="str">
        <f t="shared" si="43"/>
        <v>896*442*1202</v>
      </c>
      <c r="L37" s="40">
        <v>1</v>
      </c>
      <c r="M37" s="85">
        <f t="shared" si="44"/>
        <v>14865</v>
      </c>
      <c r="O37" s="84" t="str">
        <f t="shared" si="45"/>
        <v>CRU.ST-200 2/2</v>
      </c>
      <c r="P37" s="40" t="str">
        <f t="shared" si="46"/>
        <v>Стеллаж широкий средний</v>
      </c>
      <c r="Q37" s="40" t="str">
        <f t="shared" si="47"/>
        <v>896*442*1202</v>
      </c>
      <c r="R37" s="40">
        <v>1</v>
      </c>
      <c r="S37" s="85">
        <f t="shared" si="48"/>
        <v>1988</v>
      </c>
      <c r="T37" s="16"/>
      <c r="U37" s="84" t="str">
        <f>$A$172</f>
        <v>FR.SR-301 (L) white</v>
      </c>
      <c r="V37" s="40" t="str">
        <f>$B$172</f>
        <v>Фасад низкий стекло в раме лакобель белый левый</v>
      </c>
      <c r="W37" s="40" t="str">
        <f>$C$172</f>
        <v>444*18*796</v>
      </c>
      <c r="X37" s="40">
        <v>1</v>
      </c>
      <c r="Y37" s="85">
        <f>$D$172</f>
        <v>5387</v>
      </c>
      <c r="Z37" s="16"/>
      <c r="AA37" s="84" t="str">
        <f>$A$173</f>
        <v>FR.SR-301 (R) white</v>
      </c>
      <c r="AB37" s="40" t="str">
        <f>$B$173</f>
        <v>Фасад низкий стекло в раме лакобель белый правый</v>
      </c>
      <c r="AC37" s="40" t="str">
        <f>$C$173</f>
        <v>444*18*796</v>
      </c>
      <c r="AD37" s="40">
        <v>1</v>
      </c>
      <c r="AE37" s="85">
        <f>$D$173</f>
        <v>5387</v>
      </c>
      <c r="AF37" s="16"/>
      <c r="AG37" s="84" t="str">
        <f>$A$206</f>
        <v>FR.RS-1</v>
      </c>
      <c r="AH37" s="40" t="str">
        <f>$B$206</f>
        <v>Ручка для фасада стекло толщиной 4мм</v>
      </c>
      <c r="AI37" s="40" t="str">
        <f>$C$206</f>
        <v>МО=128мм</v>
      </c>
      <c r="AJ37" s="40">
        <v>2</v>
      </c>
      <c r="AK37" s="85">
        <f>$D$206</f>
        <v>476</v>
      </c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11"/>
      <c r="DL37" s="111"/>
      <c r="DM37" s="111"/>
      <c r="DN37" s="111"/>
      <c r="DO37" s="111"/>
      <c r="DP37" s="111"/>
    </row>
    <row r="38" spans="1:120" s="110" customFormat="1" ht="15" customHeight="1" x14ac:dyDescent="0.3">
      <c r="A38" s="10" t="s">
        <v>242</v>
      </c>
      <c r="B38" s="11" t="s">
        <v>93</v>
      </c>
      <c r="C38" s="64" t="s">
        <v>153</v>
      </c>
      <c r="D38" s="40">
        <f>L38*M38+R38*S38+X38*Y38+AD38*AE38+AJ38*AK38+AP38*AQ38+AV38*AW38+CF38*CG38</f>
        <v>30657</v>
      </c>
      <c r="E38" s="85">
        <v>44146.080000000002</v>
      </c>
      <c r="F38" s="192"/>
      <c r="G38" s="174">
        <f t="shared" si="1"/>
        <v>70633.728000000003</v>
      </c>
      <c r="H38" s="179"/>
      <c r="I38" s="198" t="str">
        <f t="shared" si="41"/>
        <v>CRU.ST-200 1/2</v>
      </c>
      <c r="J38" s="40" t="str">
        <f t="shared" si="42"/>
        <v>Стеллаж широкий средний</v>
      </c>
      <c r="K38" s="40" t="str">
        <f t="shared" si="43"/>
        <v>896*442*1202</v>
      </c>
      <c r="L38" s="40">
        <v>1</v>
      </c>
      <c r="M38" s="85">
        <f t="shared" si="44"/>
        <v>14865</v>
      </c>
      <c r="O38" s="84" t="str">
        <f t="shared" si="45"/>
        <v>CRU.ST-200 2/2</v>
      </c>
      <c r="P38" s="40" t="str">
        <f t="shared" si="46"/>
        <v>Стеллаж широкий средний</v>
      </c>
      <c r="Q38" s="40" t="str">
        <f t="shared" si="47"/>
        <v>896*442*1202</v>
      </c>
      <c r="R38" s="40">
        <v>1</v>
      </c>
      <c r="S38" s="85">
        <f t="shared" si="48"/>
        <v>1988</v>
      </c>
      <c r="T38" s="16"/>
      <c r="U38" s="84" t="str">
        <f>$A$166</f>
        <v>FR.SR-201 (L) black</v>
      </c>
      <c r="V38" s="40" t="str">
        <f>$B$166</f>
        <v>Фасад средний стекло в раме лакобель черный левый</v>
      </c>
      <c r="W38" s="40" t="str">
        <f>$C$166</f>
        <v>444*18*1191</v>
      </c>
      <c r="X38" s="40">
        <v>1</v>
      </c>
      <c r="Y38" s="85">
        <f>$D$166</f>
        <v>6426</v>
      </c>
      <c r="Z38" s="16"/>
      <c r="AA38" s="84" t="str">
        <f>$A$167</f>
        <v>FR.SR-201 (R) black</v>
      </c>
      <c r="AB38" s="40" t="str">
        <f>$B$167</f>
        <v>Фасад средний стекло в раме лакобель черный правый</v>
      </c>
      <c r="AC38" s="40" t="str">
        <f>$C$167</f>
        <v>444*18*1191</v>
      </c>
      <c r="AD38" s="40">
        <v>1</v>
      </c>
      <c r="AE38" s="85">
        <f>$D$167</f>
        <v>6426</v>
      </c>
      <c r="AF38" s="16"/>
      <c r="AG38" s="84" t="str">
        <f>$A$206</f>
        <v>FR.RS-1</v>
      </c>
      <c r="AH38" s="40" t="str">
        <f>$B$206</f>
        <v>Ручка для фасада стекло толщиной 4мм</v>
      </c>
      <c r="AI38" s="40" t="str">
        <f>$C$206</f>
        <v>МО=128мм</v>
      </c>
      <c r="AJ38" s="40">
        <v>2</v>
      </c>
      <c r="AK38" s="85">
        <f>$D$206</f>
        <v>476</v>
      </c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11"/>
      <c r="DL38" s="111"/>
      <c r="DM38" s="111"/>
      <c r="DN38" s="111"/>
      <c r="DO38" s="111"/>
      <c r="DP38" s="111"/>
    </row>
    <row r="39" spans="1:120" s="110" customFormat="1" ht="15" customHeight="1" thickBot="1" x14ac:dyDescent="0.35">
      <c r="A39" s="12" t="s">
        <v>243</v>
      </c>
      <c r="B39" s="13" t="s">
        <v>93</v>
      </c>
      <c r="C39" s="88" t="s">
        <v>153</v>
      </c>
      <c r="D39" s="42">
        <f>L39*M39+R39*S39+X39*Y39+AD39*AE39+AJ39*AK39+AP39*AQ39+AV39*AW39+CF39*CG39</f>
        <v>30657</v>
      </c>
      <c r="E39" s="83">
        <v>44146.080000000002</v>
      </c>
      <c r="F39" s="192"/>
      <c r="G39" s="174">
        <f t="shared" si="1"/>
        <v>70633.728000000003</v>
      </c>
      <c r="H39" s="181"/>
      <c r="I39" s="200" t="str">
        <f t="shared" si="41"/>
        <v>CRU.ST-200 1/2</v>
      </c>
      <c r="J39" s="42" t="str">
        <f t="shared" si="42"/>
        <v>Стеллаж широкий средний</v>
      </c>
      <c r="K39" s="42" t="str">
        <f t="shared" si="43"/>
        <v>896*442*1202</v>
      </c>
      <c r="L39" s="42">
        <v>1</v>
      </c>
      <c r="M39" s="83">
        <f t="shared" si="44"/>
        <v>14865</v>
      </c>
      <c r="O39" s="82" t="str">
        <f t="shared" si="45"/>
        <v>CRU.ST-200 2/2</v>
      </c>
      <c r="P39" s="42" t="str">
        <f t="shared" si="46"/>
        <v>Стеллаж широкий средний</v>
      </c>
      <c r="Q39" s="42" t="str">
        <f t="shared" si="47"/>
        <v>896*442*1202</v>
      </c>
      <c r="R39" s="42">
        <v>1</v>
      </c>
      <c r="S39" s="83">
        <f t="shared" si="48"/>
        <v>1988</v>
      </c>
      <c r="T39" s="16"/>
      <c r="U39" s="82" t="str">
        <f>$A$168</f>
        <v>FR.SR-201 (L) white</v>
      </c>
      <c r="V39" s="42" t="str">
        <f>$B$168</f>
        <v>Фасад средний стекло в раме лакобель белый левый</v>
      </c>
      <c r="W39" s="42" t="str">
        <f>$C$168</f>
        <v>444*18*1191</v>
      </c>
      <c r="X39" s="42">
        <v>1</v>
      </c>
      <c r="Y39" s="83">
        <f>$D$168</f>
        <v>6426</v>
      </c>
      <c r="Z39" s="16"/>
      <c r="AA39" s="82" t="str">
        <f>$A$169</f>
        <v>FR.SR-201 (R) white</v>
      </c>
      <c r="AB39" s="42" t="str">
        <f>$B$169</f>
        <v>Фасад средний стекло в раме лакобель белый правый</v>
      </c>
      <c r="AC39" s="42" t="str">
        <f>$C$169</f>
        <v>444*18*1191</v>
      </c>
      <c r="AD39" s="42">
        <v>1</v>
      </c>
      <c r="AE39" s="83">
        <f>$D$169</f>
        <v>6426</v>
      </c>
      <c r="AF39" s="16"/>
      <c r="AG39" s="82" t="str">
        <f>$A$206</f>
        <v>FR.RS-1</v>
      </c>
      <c r="AH39" s="42" t="str">
        <f>$B$206</f>
        <v>Ручка для фасада стекло толщиной 4мм</v>
      </c>
      <c r="AI39" s="42" t="str">
        <f>$C$206</f>
        <v>МО=128мм</v>
      </c>
      <c r="AJ39" s="42">
        <v>2</v>
      </c>
      <c r="AK39" s="83">
        <f>$D$206</f>
        <v>476</v>
      </c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11"/>
      <c r="DL39" s="111"/>
      <c r="DM39" s="111"/>
      <c r="DN39" s="111"/>
      <c r="DO39" s="111"/>
      <c r="DP39" s="111"/>
    </row>
    <row r="40" spans="1:120" s="110" customFormat="1" ht="15" customHeight="1" x14ac:dyDescent="0.3">
      <c r="A40" s="67" t="s">
        <v>225</v>
      </c>
      <c r="B40" s="68" t="s">
        <v>94</v>
      </c>
      <c r="C40" s="90" t="s">
        <v>154</v>
      </c>
      <c r="D40" s="69">
        <f t="shared" si="40"/>
        <v>19460</v>
      </c>
      <c r="E40" s="97">
        <v>28022.400000000001</v>
      </c>
      <c r="F40" s="192"/>
      <c r="G40" s="174">
        <f t="shared" si="1"/>
        <v>44835.839999999997</v>
      </c>
      <c r="H40" s="179"/>
      <c r="I40" s="202" t="str">
        <f>$A$147</f>
        <v>CRU.ST-300</v>
      </c>
      <c r="J40" s="69" t="str">
        <f>$B$147</f>
        <v>Стеллаж широкий низкий</v>
      </c>
      <c r="K40" s="69" t="str">
        <f>$C$147</f>
        <v>896*442*807</v>
      </c>
      <c r="L40" s="69">
        <v>1</v>
      </c>
      <c r="M40" s="97">
        <f>$D$147</f>
        <v>12922</v>
      </c>
      <c r="N40" s="16"/>
      <c r="O40" s="96" t="str">
        <f>$A$159</f>
        <v>FRU.FDK-301 (L)</v>
      </c>
      <c r="P40" s="69" t="str">
        <f>$B$159</f>
        <v>Комплект фасада узкого низкого левого</v>
      </c>
      <c r="Q40" s="69" t="str">
        <f>$C$159</f>
        <v>444*18*796</v>
      </c>
      <c r="R40" s="69">
        <v>1</v>
      </c>
      <c r="S40" s="97">
        <f>$D$159</f>
        <v>3269</v>
      </c>
      <c r="T40" s="16"/>
      <c r="U40" s="96" t="str">
        <f>$A$160</f>
        <v>FRU.FDK-301 (R)</v>
      </c>
      <c r="V40" s="69" t="str">
        <f>$B$160</f>
        <v>Комплект фасада узкого низкого правого</v>
      </c>
      <c r="W40" s="69" t="str">
        <f>$C$160</f>
        <v>444*18*796</v>
      </c>
      <c r="X40" s="69">
        <v>1</v>
      </c>
      <c r="Y40" s="97">
        <f>$D$160</f>
        <v>3269</v>
      </c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11"/>
      <c r="DF40" s="111"/>
      <c r="DG40" s="111"/>
      <c r="DH40" s="111"/>
      <c r="DI40" s="111"/>
      <c r="DJ40" s="111"/>
    </row>
    <row r="41" spans="1:120" s="110" customFormat="1" ht="15" customHeight="1" x14ac:dyDescent="0.3">
      <c r="A41" s="10" t="s">
        <v>244</v>
      </c>
      <c r="B41" s="11" t="s">
        <v>94</v>
      </c>
      <c r="C41" s="64" t="s">
        <v>154</v>
      </c>
      <c r="D41" s="40">
        <f>L41*M41+R41*S41+X41*Y41+AD41*AE41+AJ41*AK41+AP41*AQ41+AV41*AW41+CF41*CG41</f>
        <v>24648</v>
      </c>
      <c r="E41" s="85">
        <v>35493.120000000003</v>
      </c>
      <c r="F41" s="192"/>
      <c r="G41" s="174">
        <f t="shared" si="1"/>
        <v>56788.991999999998</v>
      </c>
      <c r="H41" s="179"/>
      <c r="I41" s="198" t="str">
        <f>$A$147</f>
        <v>CRU.ST-300</v>
      </c>
      <c r="J41" s="40" t="str">
        <f>$B$147</f>
        <v>Стеллаж широкий низкий</v>
      </c>
      <c r="K41" s="40" t="str">
        <f>$C$147</f>
        <v>896*442*807</v>
      </c>
      <c r="L41" s="40">
        <v>1</v>
      </c>
      <c r="M41" s="85">
        <f>$D$147</f>
        <v>12922</v>
      </c>
      <c r="N41" s="16"/>
      <c r="O41" s="84" t="str">
        <f>$A$170</f>
        <v>FR.SR-301 (L) black</v>
      </c>
      <c r="P41" s="40" t="str">
        <f>$B$170</f>
        <v>Фасад низкий стекло в раме лакобель черный левый</v>
      </c>
      <c r="Q41" s="40" t="str">
        <f>$C$170</f>
        <v>444*18*796</v>
      </c>
      <c r="R41" s="40">
        <v>1</v>
      </c>
      <c r="S41" s="85">
        <f>$D$170</f>
        <v>5387</v>
      </c>
      <c r="T41" s="16"/>
      <c r="U41" s="84" t="str">
        <f>$A$171</f>
        <v>FR.SR-301 (R) black</v>
      </c>
      <c r="V41" s="40" t="str">
        <f>$B$171</f>
        <v>Фасад низкий стекло в раме лакобель черный правый</v>
      </c>
      <c r="W41" s="40" t="str">
        <f>$C$171</f>
        <v>444*18*796</v>
      </c>
      <c r="X41" s="40">
        <v>1</v>
      </c>
      <c r="Y41" s="85">
        <f>$D$171</f>
        <v>5387</v>
      </c>
      <c r="Z41" s="16"/>
      <c r="AA41" s="84" t="str">
        <f>$A$206</f>
        <v>FR.RS-1</v>
      </c>
      <c r="AB41" s="40" t="str">
        <f>$B$206</f>
        <v>Ручка для фасада стекло толщиной 4мм</v>
      </c>
      <c r="AC41" s="40" t="str">
        <f>$C$206</f>
        <v>МО=128мм</v>
      </c>
      <c r="AD41" s="40">
        <v>2</v>
      </c>
      <c r="AE41" s="85">
        <f>$D$206</f>
        <v>476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11"/>
      <c r="DF41" s="111"/>
      <c r="DG41" s="111"/>
      <c r="DH41" s="111"/>
      <c r="DI41" s="111"/>
      <c r="DJ41" s="111"/>
    </row>
    <row r="42" spans="1:120" s="110" customFormat="1" ht="15" customHeight="1" thickBot="1" x14ac:dyDescent="0.35">
      <c r="A42" s="12" t="s">
        <v>245</v>
      </c>
      <c r="B42" s="13" t="s">
        <v>94</v>
      </c>
      <c r="C42" s="88" t="s">
        <v>154</v>
      </c>
      <c r="D42" s="42">
        <f>L42*M42+R42*S42+X42*Y42+AD42*AE42+AJ42*AK42+AP42*AQ42+AV42*AW42+CF42*CG42</f>
        <v>24648</v>
      </c>
      <c r="E42" s="83">
        <v>35493.120000000003</v>
      </c>
      <c r="F42" s="192"/>
      <c r="G42" s="174">
        <f t="shared" si="1"/>
        <v>56788.991999999998</v>
      </c>
      <c r="H42" s="181"/>
      <c r="I42" s="200" t="str">
        <f>$A$147</f>
        <v>CRU.ST-300</v>
      </c>
      <c r="J42" s="42" t="str">
        <f>$B$147</f>
        <v>Стеллаж широкий низкий</v>
      </c>
      <c r="K42" s="42" t="str">
        <f>$C$147</f>
        <v>896*442*807</v>
      </c>
      <c r="L42" s="42">
        <v>1</v>
      </c>
      <c r="M42" s="83">
        <f>$D$147</f>
        <v>12922</v>
      </c>
      <c r="N42" s="16"/>
      <c r="O42" s="82" t="str">
        <f>$A$172</f>
        <v>FR.SR-301 (L) white</v>
      </c>
      <c r="P42" s="42" t="str">
        <f>$B$172</f>
        <v>Фасад низкий стекло в раме лакобель белый левый</v>
      </c>
      <c r="Q42" s="42" t="str">
        <f>$C$172</f>
        <v>444*18*796</v>
      </c>
      <c r="R42" s="42">
        <v>1</v>
      </c>
      <c r="S42" s="83">
        <f>$D$172</f>
        <v>5387</v>
      </c>
      <c r="T42" s="16"/>
      <c r="U42" s="82" t="str">
        <f>$A$173</f>
        <v>FR.SR-301 (R) white</v>
      </c>
      <c r="V42" s="42" t="str">
        <f>$B$173</f>
        <v>Фасад низкий стекло в раме лакобель белый правый</v>
      </c>
      <c r="W42" s="42" t="str">
        <f>$C$173</f>
        <v>444*18*796</v>
      </c>
      <c r="X42" s="42">
        <v>1</v>
      </c>
      <c r="Y42" s="83">
        <f>$D$173</f>
        <v>5387</v>
      </c>
      <c r="Z42" s="16"/>
      <c r="AA42" s="82" t="str">
        <f>$A$206</f>
        <v>FR.RS-1</v>
      </c>
      <c r="AB42" s="42" t="str">
        <f>$B$206</f>
        <v>Ручка для фасада стекло толщиной 4мм</v>
      </c>
      <c r="AC42" s="42" t="str">
        <f>$C$206</f>
        <v>МО=128мм</v>
      </c>
      <c r="AD42" s="42">
        <v>2</v>
      </c>
      <c r="AE42" s="83">
        <f>$D$206</f>
        <v>476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11"/>
      <c r="DF42" s="111"/>
      <c r="DG42" s="111"/>
      <c r="DH42" s="111"/>
      <c r="DI42" s="111"/>
      <c r="DJ42" s="111"/>
    </row>
    <row r="43" spans="1:120" s="110" customFormat="1" ht="15" customHeight="1" thickBot="1" x14ac:dyDescent="0.35">
      <c r="A43" s="151" t="s">
        <v>49</v>
      </c>
      <c r="B43" s="152"/>
      <c r="C43" s="152"/>
      <c r="D43" s="153"/>
      <c r="E43" s="154"/>
      <c r="F43" s="192"/>
      <c r="G43" s="174">
        <f t="shared" si="1"/>
        <v>0</v>
      </c>
      <c r="H43" s="179"/>
      <c r="I43" s="19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11"/>
      <c r="DF43" s="111"/>
      <c r="DG43" s="111"/>
      <c r="DH43" s="111"/>
      <c r="DI43" s="111"/>
      <c r="DJ43" s="111"/>
    </row>
    <row r="44" spans="1:120" s="110" customFormat="1" ht="15" customHeight="1" x14ac:dyDescent="0.3">
      <c r="A44" s="52" t="s">
        <v>226</v>
      </c>
      <c r="B44" s="53" t="s">
        <v>167</v>
      </c>
      <c r="C44" s="54" t="s">
        <v>151</v>
      </c>
      <c r="D44" s="41">
        <f t="shared" ref="D44" si="49">L44*M44+R44*S44+X44*Y44+AD44*AE44+AJ44*AK44+AP44*AQ44+AV44*AW44+CF44*CG44</f>
        <v>26932</v>
      </c>
      <c r="E44" s="81">
        <v>38782.080000000002</v>
      </c>
      <c r="F44" s="192"/>
      <c r="G44" s="174">
        <f t="shared" si="1"/>
        <v>62051.328000000001</v>
      </c>
      <c r="H44" s="179"/>
      <c r="I44" s="197" t="str">
        <f>$A$148</f>
        <v>CRU.SM-100 1/2</v>
      </c>
      <c r="J44" s="41" t="str">
        <f>$B$148</f>
        <v>Стеллаж средний высокий</v>
      </c>
      <c r="K44" s="41" t="str">
        <f>$C$148</f>
        <v>600*442*2000</v>
      </c>
      <c r="L44" s="41">
        <v>1</v>
      </c>
      <c r="M44" s="81">
        <f>$D$148</f>
        <v>14543</v>
      </c>
      <c r="N44" s="16"/>
      <c r="O44" s="80" t="str">
        <f>$A$149</f>
        <v>CRU.SM-100 2/2</v>
      </c>
      <c r="P44" s="41" t="str">
        <f>$B$149</f>
        <v>Стеллаж средний высокий</v>
      </c>
      <c r="Q44" s="41" t="str">
        <f>$C$149</f>
        <v>600*442*2000</v>
      </c>
      <c r="R44" s="41">
        <v>1</v>
      </c>
      <c r="S44" s="81">
        <f>$D$149</f>
        <v>4212</v>
      </c>
      <c r="T44" s="16"/>
      <c r="U44" s="80" t="str">
        <f>$A$161</f>
        <v>FRU.FDK-401</v>
      </c>
      <c r="V44" s="41" t="str">
        <f>$B$161</f>
        <v>Комплект фасада широкого высокого универсального</v>
      </c>
      <c r="W44" s="41" t="str">
        <f>$C$161</f>
        <v>594*18*1989</v>
      </c>
      <c r="X44" s="41">
        <v>1</v>
      </c>
      <c r="Y44" s="81">
        <f>$D$161</f>
        <v>8177</v>
      </c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11"/>
      <c r="DL44" s="111"/>
      <c r="DM44" s="111"/>
      <c r="DN44" s="111"/>
      <c r="DO44" s="111"/>
      <c r="DP44" s="111"/>
    </row>
    <row r="45" spans="1:120" s="110" customFormat="1" ht="15" customHeight="1" x14ac:dyDescent="0.3">
      <c r="A45" s="10" t="s">
        <v>246</v>
      </c>
      <c r="B45" s="11" t="s">
        <v>167</v>
      </c>
      <c r="C45" s="64" t="s">
        <v>151</v>
      </c>
      <c r="D45" s="40">
        <f>L45*M45+R45*S45+X45*Y45+AD45*AE45+AJ45*AK45+AP45*AQ45+AV45*AW45+CF45*CG45</f>
        <v>28587</v>
      </c>
      <c r="E45" s="85">
        <v>41165.279999999999</v>
      </c>
      <c r="F45" s="192"/>
      <c r="G45" s="174">
        <f t="shared" si="1"/>
        <v>65864.448000000004</v>
      </c>
      <c r="H45" s="179"/>
      <c r="I45" s="198" t="str">
        <f>$A$148</f>
        <v>CRU.SM-100 1/2</v>
      </c>
      <c r="J45" s="40" t="str">
        <f>$B$148</f>
        <v>Стеллаж средний высокий</v>
      </c>
      <c r="K45" s="40" t="str">
        <f>$C$148</f>
        <v>600*442*2000</v>
      </c>
      <c r="L45" s="40">
        <v>1</v>
      </c>
      <c r="M45" s="85">
        <f>$D$148</f>
        <v>14543</v>
      </c>
      <c r="N45" s="16"/>
      <c r="O45" s="84" t="str">
        <f>$A$149</f>
        <v>CRU.SM-100 2/2</v>
      </c>
      <c r="P45" s="40" t="str">
        <f>$B$149</f>
        <v>Стеллаж средний высокий</v>
      </c>
      <c r="Q45" s="40" t="str">
        <f>$C$149</f>
        <v>600*442*2000</v>
      </c>
      <c r="R45" s="40">
        <v>1</v>
      </c>
      <c r="S45" s="85">
        <f>$D$149</f>
        <v>4212</v>
      </c>
      <c r="T45" s="16"/>
      <c r="U45" s="84" t="str">
        <f>$A$174</f>
        <v>FR.SR-401 black</v>
      </c>
      <c r="V45" s="40" t="str">
        <f>$B$174</f>
        <v>Фасад высокий широкий стекло в раме лакобель черный</v>
      </c>
      <c r="W45" s="40" t="str">
        <f>$C$174</f>
        <v>594*18*1989</v>
      </c>
      <c r="X45" s="40">
        <v>1</v>
      </c>
      <c r="Y45" s="85">
        <f>$D$174</f>
        <v>9356</v>
      </c>
      <c r="Z45" s="16"/>
      <c r="AA45" s="84" t="str">
        <f>$A$206</f>
        <v>FR.RS-1</v>
      </c>
      <c r="AB45" s="40" t="str">
        <f>$B$206</f>
        <v>Ручка для фасада стекло толщиной 4мм</v>
      </c>
      <c r="AC45" s="40" t="str">
        <f>$C$206</f>
        <v>МО=128мм</v>
      </c>
      <c r="AD45" s="40">
        <v>1</v>
      </c>
      <c r="AE45" s="85">
        <f>$D$206</f>
        <v>476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11"/>
      <c r="DL45" s="111"/>
      <c r="DM45" s="111"/>
      <c r="DN45" s="111"/>
      <c r="DO45" s="111"/>
      <c r="DP45" s="111"/>
    </row>
    <row r="46" spans="1:120" s="110" customFormat="1" ht="15" customHeight="1" thickBot="1" x14ac:dyDescent="0.35">
      <c r="A46" s="12" t="s">
        <v>247</v>
      </c>
      <c r="B46" s="13" t="s">
        <v>167</v>
      </c>
      <c r="C46" s="88" t="s">
        <v>151</v>
      </c>
      <c r="D46" s="42">
        <f>L46*M46+R46*S46+X46*Y46+AD46*AE46+AJ46*AK46+AP46*AQ46+AV46*AW46+CF46*CG46</f>
        <v>28587</v>
      </c>
      <c r="E46" s="83">
        <v>41165.279999999999</v>
      </c>
      <c r="F46" s="192"/>
      <c r="G46" s="174">
        <f t="shared" si="1"/>
        <v>65864.448000000004</v>
      </c>
      <c r="H46" s="181"/>
      <c r="I46" s="200" t="str">
        <f>$A$148</f>
        <v>CRU.SM-100 1/2</v>
      </c>
      <c r="J46" s="42" t="str">
        <f>$B$148</f>
        <v>Стеллаж средний высокий</v>
      </c>
      <c r="K46" s="42" t="str">
        <f>$C$148</f>
        <v>600*442*2000</v>
      </c>
      <c r="L46" s="42">
        <v>1</v>
      </c>
      <c r="M46" s="83">
        <f>$D$148</f>
        <v>14543</v>
      </c>
      <c r="N46" s="16"/>
      <c r="O46" s="82" t="str">
        <f>$A$149</f>
        <v>CRU.SM-100 2/2</v>
      </c>
      <c r="P46" s="42" t="str">
        <f>$B$149</f>
        <v>Стеллаж средний высокий</v>
      </c>
      <c r="Q46" s="42" t="str">
        <f>$C$149</f>
        <v>600*442*2000</v>
      </c>
      <c r="R46" s="42">
        <v>1</v>
      </c>
      <c r="S46" s="83">
        <f>$D$149</f>
        <v>4212</v>
      </c>
      <c r="T46" s="16"/>
      <c r="U46" s="82" t="str">
        <f>$A$175</f>
        <v>FR.SR-401 white</v>
      </c>
      <c r="V46" s="42" t="str">
        <f>$B$175</f>
        <v>Фасад высокий широкий стекло в раме лакобель белый</v>
      </c>
      <c r="W46" s="42" t="str">
        <f>$C$175</f>
        <v>594*18*1989</v>
      </c>
      <c r="X46" s="42">
        <v>1</v>
      </c>
      <c r="Y46" s="83">
        <f>$D$175</f>
        <v>9356</v>
      </c>
      <c r="Z46" s="16"/>
      <c r="AA46" s="82" t="str">
        <f>$A$206</f>
        <v>FR.RS-1</v>
      </c>
      <c r="AB46" s="42" t="str">
        <f>$B$206</f>
        <v>Ручка для фасада стекло толщиной 4мм</v>
      </c>
      <c r="AC46" s="42" t="str">
        <f>$C$206</f>
        <v>МО=128мм</v>
      </c>
      <c r="AD46" s="42">
        <v>1</v>
      </c>
      <c r="AE46" s="83">
        <f>$D$206</f>
        <v>476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11"/>
      <c r="DL46" s="111"/>
      <c r="DM46" s="111"/>
      <c r="DN46" s="111"/>
      <c r="DO46" s="111"/>
      <c r="DP46" s="111"/>
    </row>
    <row r="47" spans="1:120" s="110" customFormat="1" ht="15" customHeight="1" thickBot="1" x14ac:dyDescent="0.35">
      <c r="A47" s="151" t="s">
        <v>50</v>
      </c>
      <c r="B47" s="152"/>
      <c r="C47" s="152"/>
      <c r="D47" s="153"/>
      <c r="E47" s="154"/>
      <c r="F47" s="192"/>
      <c r="G47" s="174">
        <f t="shared" si="1"/>
        <v>0</v>
      </c>
      <c r="H47" s="179"/>
      <c r="I47" s="19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11"/>
      <c r="DF47" s="111"/>
      <c r="DG47" s="111"/>
      <c r="DH47" s="111"/>
      <c r="DI47" s="111"/>
      <c r="DJ47" s="111"/>
    </row>
    <row r="48" spans="1:120" s="110" customFormat="1" ht="15" customHeight="1" x14ac:dyDescent="0.3">
      <c r="A48" s="52" t="s">
        <v>227</v>
      </c>
      <c r="B48" s="53" t="s">
        <v>85</v>
      </c>
      <c r="C48" s="54" t="s">
        <v>155</v>
      </c>
      <c r="D48" s="41">
        <f t="shared" ref="D48:D68" si="50">L48*M48+R48*S48+X48*Y48+AD48*AE48+AJ48*AK48+AP48*AQ48+AV48*AW48+CF48*CG48</f>
        <v>28233</v>
      </c>
      <c r="E48" s="81">
        <v>40655.520000000004</v>
      </c>
      <c r="F48" s="192"/>
      <c r="G48" s="174">
        <f t="shared" si="1"/>
        <v>65048.832000000009</v>
      </c>
      <c r="H48" s="179"/>
      <c r="I48" s="197" t="str">
        <f t="shared" ref="I48:I54" si="51">$A$139</f>
        <v>CRU.SU-100 1/2</v>
      </c>
      <c r="J48" s="41" t="str">
        <f t="shared" ref="J48:J54" si="52">$B$139</f>
        <v>Стеллаж узкий высокий</v>
      </c>
      <c r="K48" s="41" t="str">
        <f t="shared" ref="K48:K54" si="53">$C$139</f>
        <v>450*442*2000</v>
      </c>
      <c r="L48" s="41">
        <v>1</v>
      </c>
      <c r="M48" s="81">
        <f>$D$139</f>
        <v>14955</v>
      </c>
      <c r="O48" s="80" t="str">
        <f t="shared" ref="O48:O54" si="54">$A$140</f>
        <v>CRU.SU-100 2/2</v>
      </c>
      <c r="P48" s="41" t="str">
        <f t="shared" ref="P48:P54" si="55">$B$140</f>
        <v>Стеллаж узкий высокий</v>
      </c>
      <c r="Q48" s="41" t="str">
        <f t="shared" ref="Q48:Q54" si="56">$C$140</f>
        <v>450*442*2000</v>
      </c>
      <c r="R48" s="41">
        <v>1</v>
      </c>
      <c r="S48" s="81">
        <f>$D$140</f>
        <v>3107</v>
      </c>
      <c r="T48" s="16"/>
      <c r="U48" s="80" t="str">
        <f>$A$159</f>
        <v>FRU.FDK-301 (L)</v>
      </c>
      <c r="V48" s="41" t="str">
        <f>$B$159</f>
        <v>Комплект фасада узкого низкого левого</v>
      </c>
      <c r="W48" s="41" t="str">
        <f>$C$159</f>
        <v>444*18*796</v>
      </c>
      <c r="X48" s="41">
        <v>1</v>
      </c>
      <c r="Y48" s="81">
        <f>$D$159</f>
        <v>3269</v>
      </c>
      <c r="Z48" s="16"/>
      <c r="AA48" s="80" t="str">
        <f>$A$167</f>
        <v>FR.SR-201 (R) black</v>
      </c>
      <c r="AB48" s="41" t="str">
        <f>$B$167</f>
        <v>Фасад средний стекло в раме лакобель черный правый</v>
      </c>
      <c r="AC48" s="41" t="str">
        <f>$C$167</f>
        <v>444*18*1191</v>
      </c>
      <c r="AD48" s="41">
        <v>1</v>
      </c>
      <c r="AE48" s="81">
        <f>$D$167</f>
        <v>6426</v>
      </c>
      <c r="AF48" s="16"/>
      <c r="AG48" s="80" t="str">
        <f>$A$206</f>
        <v>FR.RS-1</v>
      </c>
      <c r="AH48" s="41" t="str">
        <f>$B$206</f>
        <v>Ручка для фасада стекло толщиной 4мм</v>
      </c>
      <c r="AI48" s="41" t="str">
        <f>$C$206</f>
        <v>МО=128мм</v>
      </c>
      <c r="AJ48" s="41">
        <v>1</v>
      </c>
      <c r="AK48" s="81">
        <f>$D$206</f>
        <v>476</v>
      </c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11"/>
      <c r="DL48" s="111"/>
      <c r="DM48" s="111"/>
      <c r="DN48" s="111"/>
      <c r="DO48" s="111"/>
      <c r="DP48" s="111"/>
    </row>
    <row r="49" spans="1:120" s="110" customFormat="1" ht="15" customHeight="1" x14ac:dyDescent="0.3">
      <c r="A49" s="10" t="s">
        <v>228</v>
      </c>
      <c r="B49" s="11" t="s">
        <v>87</v>
      </c>
      <c r="C49" s="64" t="s">
        <v>155</v>
      </c>
      <c r="D49" s="40">
        <f t="shared" si="50"/>
        <v>28233</v>
      </c>
      <c r="E49" s="85">
        <v>40655.520000000004</v>
      </c>
      <c r="F49" s="192"/>
      <c r="G49" s="174">
        <f t="shared" si="1"/>
        <v>65048.832000000009</v>
      </c>
      <c r="H49" s="179"/>
      <c r="I49" s="198" t="str">
        <f t="shared" si="51"/>
        <v>CRU.SU-100 1/2</v>
      </c>
      <c r="J49" s="40" t="str">
        <f t="shared" si="52"/>
        <v>Стеллаж узкий высокий</v>
      </c>
      <c r="K49" s="40" t="str">
        <f t="shared" si="53"/>
        <v>450*442*2000</v>
      </c>
      <c r="L49" s="40">
        <v>1</v>
      </c>
      <c r="M49" s="85">
        <f t="shared" ref="M49:M52" si="57">$D$139</f>
        <v>14955</v>
      </c>
      <c r="O49" s="84" t="str">
        <f t="shared" si="54"/>
        <v>CRU.SU-100 2/2</v>
      </c>
      <c r="P49" s="40" t="str">
        <f t="shared" si="55"/>
        <v>Стеллаж узкий высокий</v>
      </c>
      <c r="Q49" s="40" t="str">
        <f t="shared" si="56"/>
        <v>450*442*2000</v>
      </c>
      <c r="R49" s="40">
        <v>1</v>
      </c>
      <c r="S49" s="85">
        <f t="shared" ref="S49:S52" si="58">$D$140</f>
        <v>3107</v>
      </c>
      <c r="T49" s="16"/>
      <c r="U49" s="84" t="str">
        <f>$A$160</f>
        <v>FRU.FDK-301 (R)</v>
      </c>
      <c r="V49" s="40" t="str">
        <f>$B$160</f>
        <v>Комплект фасада узкого низкого правого</v>
      </c>
      <c r="W49" s="40" t="str">
        <f>$C$160</f>
        <v>444*18*796</v>
      </c>
      <c r="X49" s="40">
        <v>1</v>
      </c>
      <c r="Y49" s="85">
        <f>$D$160</f>
        <v>3269</v>
      </c>
      <c r="Z49" s="16"/>
      <c r="AA49" s="84" t="str">
        <f>$A$166</f>
        <v>FR.SR-201 (L) black</v>
      </c>
      <c r="AB49" s="40" t="str">
        <f>$B$166</f>
        <v>Фасад средний стекло в раме лакобель черный левый</v>
      </c>
      <c r="AC49" s="40" t="str">
        <f>$C$166</f>
        <v>444*18*1191</v>
      </c>
      <c r="AD49" s="40">
        <v>1</v>
      </c>
      <c r="AE49" s="85">
        <f>$D$166</f>
        <v>6426</v>
      </c>
      <c r="AF49" s="16"/>
      <c r="AG49" s="84" t="str">
        <f>$A$206</f>
        <v>FR.RS-1</v>
      </c>
      <c r="AH49" s="40" t="str">
        <f>$B$206</f>
        <v>Ручка для фасада стекло толщиной 4мм</v>
      </c>
      <c r="AI49" s="40" t="str">
        <f>$C$206</f>
        <v>МО=128мм</v>
      </c>
      <c r="AJ49" s="40">
        <v>1</v>
      </c>
      <c r="AK49" s="85">
        <f>$D$206</f>
        <v>476</v>
      </c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11"/>
      <c r="DL49" s="111"/>
      <c r="DM49" s="111"/>
      <c r="DN49" s="111"/>
      <c r="DO49" s="111"/>
      <c r="DP49" s="111"/>
    </row>
    <row r="50" spans="1:120" s="110" customFormat="1" ht="15" customHeight="1" x14ac:dyDescent="0.3">
      <c r="A50" s="10" t="s">
        <v>229</v>
      </c>
      <c r="B50" s="11" t="s">
        <v>85</v>
      </c>
      <c r="C50" s="64" t="s">
        <v>155</v>
      </c>
      <c r="D50" s="40">
        <f t="shared" si="50"/>
        <v>28233</v>
      </c>
      <c r="E50" s="85">
        <v>40655.520000000004</v>
      </c>
      <c r="F50" s="192"/>
      <c r="G50" s="174">
        <f t="shared" si="1"/>
        <v>65048.832000000009</v>
      </c>
      <c r="H50" s="181"/>
      <c r="I50" s="198" t="str">
        <f t="shared" si="51"/>
        <v>CRU.SU-100 1/2</v>
      </c>
      <c r="J50" s="40" t="str">
        <f t="shared" si="52"/>
        <v>Стеллаж узкий высокий</v>
      </c>
      <c r="K50" s="40" t="str">
        <f t="shared" si="53"/>
        <v>450*442*2000</v>
      </c>
      <c r="L50" s="40">
        <v>1</v>
      </c>
      <c r="M50" s="85">
        <f t="shared" si="57"/>
        <v>14955</v>
      </c>
      <c r="O50" s="84" t="str">
        <f t="shared" si="54"/>
        <v>CRU.SU-100 2/2</v>
      </c>
      <c r="P50" s="40" t="str">
        <f t="shared" si="55"/>
        <v>Стеллаж узкий высокий</v>
      </c>
      <c r="Q50" s="40" t="str">
        <f t="shared" si="56"/>
        <v>450*442*2000</v>
      </c>
      <c r="R50" s="40">
        <v>1</v>
      </c>
      <c r="S50" s="85">
        <f t="shared" si="58"/>
        <v>3107</v>
      </c>
      <c r="T50" s="16"/>
      <c r="U50" s="84" t="str">
        <f>$A$159</f>
        <v>FRU.FDK-301 (L)</v>
      </c>
      <c r="V50" s="40" t="str">
        <f>$B$159</f>
        <v>Комплект фасада узкого низкого левого</v>
      </c>
      <c r="W50" s="40" t="str">
        <f>$C$159</f>
        <v>444*18*796</v>
      </c>
      <c r="X50" s="40">
        <v>1</v>
      </c>
      <c r="Y50" s="85">
        <f>$D$159</f>
        <v>3269</v>
      </c>
      <c r="Z50" s="16"/>
      <c r="AA50" s="84" t="str">
        <f>$A$169</f>
        <v>FR.SR-201 (R) white</v>
      </c>
      <c r="AB50" s="40" t="str">
        <f>$B$169</f>
        <v>Фасад средний стекло в раме лакобель белый правый</v>
      </c>
      <c r="AC50" s="40" t="str">
        <f>$C$169</f>
        <v>444*18*1191</v>
      </c>
      <c r="AD50" s="40">
        <v>1</v>
      </c>
      <c r="AE50" s="85">
        <f>$D$169</f>
        <v>6426</v>
      </c>
      <c r="AF50" s="16"/>
      <c r="AG50" s="84" t="str">
        <f>$A$206</f>
        <v>FR.RS-1</v>
      </c>
      <c r="AH50" s="40" t="str">
        <f>$B$206</f>
        <v>Ручка для фасада стекло толщиной 4мм</v>
      </c>
      <c r="AI50" s="40" t="str">
        <f>$C$206</f>
        <v>МО=128мм</v>
      </c>
      <c r="AJ50" s="40">
        <v>1</v>
      </c>
      <c r="AK50" s="85">
        <f>$D$206</f>
        <v>476</v>
      </c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11"/>
      <c r="DL50" s="111"/>
      <c r="DM50" s="111"/>
      <c r="DN50" s="111"/>
      <c r="DO50" s="111"/>
      <c r="DP50" s="111"/>
    </row>
    <row r="51" spans="1:120" s="110" customFormat="1" ht="15" customHeight="1" thickBot="1" x14ac:dyDescent="0.35">
      <c r="A51" s="10" t="s">
        <v>230</v>
      </c>
      <c r="B51" s="11" t="s">
        <v>87</v>
      </c>
      <c r="C51" s="64" t="s">
        <v>155</v>
      </c>
      <c r="D51" s="40">
        <f t="shared" si="50"/>
        <v>28233</v>
      </c>
      <c r="E51" s="85">
        <v>40655.520000000004</v>
      </c>
      <c r="F51" s="192"/>
      <c r="G51" s="174">
        <f t="shared" si="1"/>
        <v>65048.832000000009</v>
      </c>
      <c r="H51" s="181"/>
      <c r="I51" s="198" t="str">
        <f t="shared" si="51"/>
        <v>CRU.SU-100 1/2</v>
      </c>
      <c r="J51" s="40" t="str">
        <f t="shared" si="52"/>
        <v>Стеллаж узкий высокий</v>
      </c>
      <c r="K51" s="40" t="str">
        <f t="shared" si="53"/>
        <v>450*442*2000</v>
      </c>
      <c r="L51" s="40">
        <v>1</v>
      </c>
      <c r="M51" s="85">
        <f t="shared" si="57"/>
        <v>14955</v>
      </c>
      <c r="O51" s="84" t="str">
        <f t="shared" si="54"/>
        <v>CRU.SU-100 2/2</v>
      </c>
      <c r="P51" s="40" t="str">
        <f t="shared" si="55"/>
        <v>Стеллаж узкий высокий</v>
      </c>
      <c r="Q51" s="40" t="str">
        <f t="shared" si="56"/>
        <v>450*442*2000</v>
      </c>
      <c r="R51" s="40">
        <v>1</v>
      </c>
      <c r="S51" s="85">
        <f t="shared" si="58"/>
        <v>3107</v>
      </c>
      <c r="T51" s="16"/>
      <c r="U51" s="84" t="str">
        <f>$A$160</f>
        <v>FRU.FDK-301 (R)</v>
      </c>
      <c r="V51" s="40" t="str">
        <f>$B$160</f>
        <v>Комплект фасада узкого низкого правого</v>
      </c>
      <c r="W51" s="40" t="str">
        <f>$C$160</f>
        <v>444*18*796</v>
      </c>
      <c r="X51" s="40">
        <v>1</v>
      </c>
      <c r="Y51" s="85">
        <f>$D$160</f>
        <v>3269</v>
      </c>
      <c r="Z51" s="16"/>
      <c r="AA51" s="82" t="str">
        <f>$A$168</f>
        <v>FR.SR-201 (L) white</v>
      </c>
      <c r="AB51" s="42" t="str">
        <f>$B$168</f>
        <v>Фасад средний стекло в раме лакобель белый левый</v>
      </c>
      <c r="AC51" s="42" t="str">
        <f>$C$168</f>
        <v>444*18*1191</v>
      </c>
      <c r="AD51" s="42">
        <v>1</v>
      </c>
      <c r="AE51" s="83">
        <f>$D$168</f>
        <v>6426</v>
      </c>
      <c r="AF51" s="16"/>
      <c r="AG51" s="82" t="str">
        <f>$A$206</f>
        <v>FR.RS-1</v>
      </c>
      <c r="AH51" s="42" t="str">
        <f>$B$206</f>
        <v>Ручка для фасада стекло толщиной 4мм</v>
      </c>
      <c r="AI51" s="42" t="str">
        <f>$C$206</f>
        <v>МО=128мм</v>
      </c>
      <c r="AJ51" s="42">
        <v>1</v>
      </c>
      <c r="AK51" s="83">
        <f>$D$206</f>
        <v>476</v>
      </c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11"/>
      <c r="DL51" s="111"/>
      <c r="DM51" s="111"/>
      <c r="DN51" s="111"/>
      <c r="DO51" s="111"/>
      <c r="DP51" s="111"/>
    </row>
    <row r="52" spans="1:120" s="110" customFormat="1" ht="15" customHeight="1" x14ac:dyDescent="0.3">
      <c r="A52" s="10" t="s">
        <v>231</v>
      </c>
      <c r="B52" s="11" t="s">
        <v>91</v>
      </c>
      <c r="C52" s="64" t="s">
        <v>155</v>
      </c>
      <c r="D52" s="40">
        <f t="shared" si="50"/>
        <v>24698</v>
      </c>
      <c r="E52" s="85">
        <v>35565.120000000003</v>
      </c>
      <c r="F52" s="192"/>
      <c r="G52" s="174">
        <f t="shared" si="1"/>
        <v>56904.192000000003</v>
      </c>
      <c r="H52" s="179"/>
      <c r="I52" s="198" t="str">
        <f t="shared" si="51"/>
        <v>CRU.SU-100 1/2</v>
      </c>
      <c r="J52" s="40" t="str">
        <f t="shared" si="52"/>
        <v>Стеллаж узкий высокий</v>
      </c>
      <c r="K52" s="40" t="str">
        <f t="shared" si="53"/>
        <v>450*442*2000</v>
      </c>
      <c r="L52" s="40">
        <v>1</v>
      </c>
      <c r="M52" s="85">
        <f t="shared" si="57"/>
        <v>14955</v>
      </c>
      <c r="O52" s="84" t="str">
        <f t="shared" si="54"/>
        <v>CRU.SU-100 2/2</v>
      </c>
      <c r="P52" s="40" t="str">
        <f t="shared" si="55"/>
        <v>Стеллаж узкий высокий</v>
      </c>
      <c r="Q52" s="40" t="str">
        <f t="shared" si="56"/>
        <v>450*442*2000</v>
      </c>
      <c r="R52" s="40">
        <v>1</v>
      </c>
      <c r="S52" s="85">
        <f t="shared" si="58"/>
        <v>3107</v>
      </c>
      <c r="T52" s="16"/>
      <c r="U52" s="84" t="str">
        <f>$A$156</f>
        <v>FRU.FDK-101</v>
      </c>
      <c r="V52" s="40" t="str">
        <f>$B$156</f>
        <v>Комплект фасада узкого высокого универсального</v>
      </c>
      <c r="W52" s="40" t="str">
        <f>$C$156</f>
        <v>444*18*1989</v>
      </c>
      <c r="X52" s="40">
        <v>1</v>
      </c>
      <c r="Y52" s="85">
        <f>$D$156</f>
        <v>6636</v>
      </c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11"/>
      <c r="DL52" s="111"/>
      <c r="DM52" s="111"/>
      <c r="DN52" s="111"/>
      <c r="DO52" s="111"/>
      <c r="DP52" s="111"/>
    </row>
    <row r="53" spans="1:120" s="110" customFormat="1" ht="15" customHeight="1" x14ac:dyDescent="0.3">
      <c r="A53" s="10" t="s">
        <v>248</v>
      </c>
      <c r="B53" s="11" t="s">
        <v>91</v>
      </c>
      <c r="C53" s="64" t="s">
        <v>155</v>
      </c>
      <c r="D53" s="40">
        <f>L53*M53+R53*S53+X53*Y53+AD53*AE53+AJ53*AK53+AP53*AQ53+AV53*AW53+CF53*CG53</f>
        <v>26854</v>
      </c>
      <c r="E53" s="85">
        <v>38669.760000000002</v>
      </c>
      <c r="F53" s="192"/>
      <c r="G53" s="174">
        <f t="shared" si="1"/>
        <v>61871.616000000002</v>
      </c>
      <c r="H53" s="179"/>
      <c r="I53" s="198" t="str">
        <f t="shared" si="51"/>
        <v>CRU.SU-100 1/2</v>
      </c>
      <c r="J53" s="40" t="str">
        <f t="shared" si="52"/>
        <v>Стеллаж узкий высокий</v>
      </c>
      <c r="K53" s="40" t="str">
        <f t="shared" si="53"/>
        <v>450*442*2000</v>
      </c>
      <c r="L53" s="40">
        <v>1</v>
      </c>
      <c r="M53" s="85">
        <f>$D$139</f>
        <v>14955</v>
      </c>
      <c r="O53" s="84" t="str">
        <f t="shared" si="54"/>
        <v>CRU.SU-100 2/2</v>
      </c>
      <c r="P53" s="40" t="str">
        <f t="shared" si="55"/>
        <v>Стеллаж узкий высокий</v>
      </c>
      <c r="Q53" s="40" t="str">
        <f t="shared" si="56"/>
        <v>450*442*2000</v>
      </c>
      <c r="R53" s="40">
        <v>1</v>
      </c>
      <c r="S53" s="85">
        <f>$D$140</f>
        <v>3107</v>
      </c>
      <c r="T53" s="16"/>
      <c r="U53" s="84" t="str">
        <f>$A$164</f>
        <v>FR.SR-101 black</v>
      </c>
      <c r="V53" s="40" t="str">
        <f>$B$164</f>
        <v>Фасад высокий стекло в раме лакобель черный</v>
      </c>
      <c r="W53" s="40" t="str">
        <f>$C$164</f>
        <v>444*18*1989</v>
      </c>
      <c r="X53" s="40">
        <v>1</v>
      </c>
      <c r="Y53" s="85">
        <f>$D$164</f>
        <v>8316</v>
      </c>
      <c r="Z53" s="16"/>
      <c r="AA53" s="84" t="str">
        <f>$A$206</f>
        <v>FR.RS-1</v>
      </c>
      <c r="AB53" s="40" t="str">
        <f>$B$206</f>
        <v>Ручка для фасада стекло толщиной 4мм</v>
      </c>
      <c r="AC53" s="40" t="str">
        <f>$C$206</f>
        <v>МО=128мм</v>
      </c>
      <c r="AD53" s="40">
        <v>1</v>
      </c>
      <c r="AE53" s="85">
        <f>$D$206</f>
        <v>476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11"/>
      <c r="DL53" s="111"/>
      <c r="DM53" s="111"/>
      <c r="DN53" s="111"/>
      <c r="DO53" s="111"/>
      <c r="DP53" s="111"/>
    </row>
    <row r="54" spans="1:120" s="110" customFormat="1" ht="15" customHeight="1" thickBot="1" x14ac:dyDescent="0.35">
      <c r="A54" s="50" t="s">
        <v>249</v>
      </c>
      <c r="B54" s="51" t="s">
        <v>91</v>
      </c>
      <c r="C54" s="89" t="s">
        <v>155</v>
      </c>
      <c r="D54" s="66">
        <f>L54*M54+R54*S54+X54*Y54+AD54*AE54+AJ54*AK54+AP54*AQ54+AV54*AW54+CF54*CG54</f>
        <v>26854</v>
      </c>
      <c r="E54" s="95">
        <v>38669.760000000002</v>
      </c>
      <c r="F54" s="192"/>
      <c r="G54" s="174">
        <f t="shared" si="1"/>
        <v>61871.616000000002</v>
      </c>
      <c r="H54" s="181"/>
      <c r="I54" s="199" t="str">
        <f t="shared" si="51"/>
        <v>CRU.SU-100 1/2</v>
      </c>
      <c r="J54" s="66" t="str">
        <f t="shared" si="52"/>
        <v>Стеллаж узкий высокий</v>
      </c>
      <c r="K54" s="66" t="str">
        <f t="shared" si="53"/>
        <v>450*442*2000</v>
      </c>
      <c r="L54" s="66">
        <v>1</v>
      </c>
      <c r="M54" s="95">
        <f>$D$139</f>
        <v>14955</v>
      </c>
      <c r="O54" s="94" t="str">
        <f t="shared" si="54"/>
        <v>CRU.SU-100 2/2</v>
      </c>
      <c r="P54" s="66" t="str">
        <f t="shared" si="55"/>
        <v>Стеллаж узкий высокий</v>
      </c>
      <c r="Q54" s="66" t="str">
        <f t="shared" si="56"/>
        <v>450*442*2000</v>
      </c>
      <c r="R54" s="66">
        <v>1</v>
      </c>
      <c r="S54" s="95">
        <f>$D$140</f>
        <v>3107</v>
      </c>
      <c r="T54" s="16"/>
      <c r="U54" s="94" t="str">
        <f>$A$165</f>
        <v>FR.SR-101 white</v>
      </c>
      <c r="V54" s="66" t="str">
        <f>$B$165</f>
        <v>Фасад высокий стекло в раме лакобель белый</v>
      </c>
      <c r="W54" s="66" t="str">
        <f>$C$165</f>
        <v>444*18*1989</v>
      </c>
      <c r="X54" s="66">
        <v>1</v>
      </c>
      <c r="Y54" s="95">
        <f>$D$165</f>
        <v>8316</v>
      </c>
      <c r="Z54" s="16"/>
      <c r="AA54" s="94" t="str">
        <f>$A$206</f>
        <v>FR.RS-1</v>
      </c>
      <c r="AB54" s="66" t="str">
        <f>$B$206</f>
        <v>Ручка для фасада стекло толщиной 4мм</v>
      </c>
      <c r="AC54" s="66" t="str">
        <f>$C$206</f>
        <v>МО=128мм</v>
      </c>
      <c r="AD54" s="66">
        <v>1</v>
      </c>
      <c r="AE54" s="95">
        <f>$D$206</f>
        <v>476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11"/>
      <c r="DL54" s="111"/>
      <c r="DM54" s="111"/>
      <c r="DN54" s="111"/>
      <c r="DO54" s="111"/>
      <c r="DP54" s="111"/>
    </row>
    <row r="55" spans="1:120" s="110" customFormat="1" ht="15" customHeight="1" x14ac:dyDescent="0.3">
      <c r="A55" s="52" t="s">
        <v>232</v>
      </c>
      <c r="B55" s="53" t="s">
        <v>86</v>
      </c>
      <c r="C55" s="54" t="s">
        <v>156</v>
      </c>
      <c r="D55" s="41">
        <f t="shared" si="50"/>
        <v>12947</v>
      </c>
      <c r="E55" s="81">
        <v>18643.68</v>
      </c>
      <c r="F55" s="192"/>
      <c r="G55" s="174">
        <f t="shared" si="1"/>
        <v>29829.887999999999</v>
      </c>
      <c r="H55" s="179"/>
      <c r="I55" s="197" t="str">
        <f t="shared" ref="I55:I66" si="59">$A$141</f>
        <v>CRU.SU-200</v>
      </c>
      <c r="J55" s="41" t="str">
        <f t="shared" ref="J55:J66" si="60">$B$141</f>
        <v>Стеллаж узкий средний</v>
      </c>
      <c r="K55" s="41" t="str">
        <f t="shared" ref="K55:K66" si="61">$C$141</f>
        <v>450*442*1202</v>
      </c>
      <c r="L55" s="41">
        <v>1</v>
      </c>
      <c r="M55" s="81">
        <f>$D$141</f>
        <v>9678</v>
      </c>
      <c r="N55" s="16"/>
      <c r="O55" s="80" t="str">
        <f>$A$159</f>
        <v>FRU.FDK-301 (L)</v>
      </c>
      <c r="P55" s="41" t="str">
        <f>$B$159</f>
        <v>Комплект фасада узкого низкого левого</v>
      </c>
      <c r="Q55" s="41" t="str">
        <f>$C$159</f>
        <v>444*18*796</v>
      </c>
      <c r="R55" s="41">
        <v>1</v>
      </c>
      <c r="S55" s="81">
        <f>$D$159</f>
        <v>3269</v>
      </c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11"/>
      <c r="DF55" s="111"/>
      <c r="DG55" s="111"/>
      <c r="DH55" s="111"/>
      <c r="DI55" s="111"/>
      <c r="DJ55" s="111"/>
    </row>
    <row r="56" spans="1:120" s="110" customFormat="1" ht="15" customHeight="1" x14ac:dyDescent="0.3">
      <c r="A56" s="10" t="s">
        <v>233</v>
      </c>
      <c r="B56" s="11" t="s">
        <v>88</v>
      </c>
      <c r="C56" s="64" t="s">
        <v>156</v>
      </c>
      <c r="D56" s="40">
        <f t="shared" si="50"/>
        <v>12947</v>
      </c>
      <c r="E56" s="85">
        <v>18643.68</v>
      </c>
      <c r="F56" s="192"/>
      <c r="G56" s="174">
        <f t="shared" si="1"/>
        <v>29829.887999999999</v>
      </c>
      <c r="H56" s="179"/>
      <c r="I56" s="198" t="str">
        <f t="shared" si="59"/>
        <v>CRU.SU-200</v>
      </c>
      <c r="J56" s="40" t="str">
        <f t="shared" si="60"/>
        <v>Стеллаж узкий средний</v>
      </c>
      <c r="K56" s="40" t="str">
        <f t="shared" si="61"/>
        <v>450*442*1202</v>
      </c>
      <c r="L56" s="40">
        <v>1</v>
      </c>
      <c r="M56" s="85">
        <f t="shared" ref="M56:M58" si="62">$D$141</f>
        <v>9678</v>
      </c>
      <c r="N56" s="16"/>
      <c r="O56" s="84" t="str">
        <f>$A$160</f>
        <v>FRU.FDK-301 (R)</v>
      </c>
      <c r="P56" s="40" t="str">
        <f>$B$160</f>
        <v>Комплект фасада узкого низкого правого</v>
      </c>
      <c r="Q56" s="40" t="str">
        <f>$C$160</f>
        <v>444*18*796</v>
      </c>
      <c r="R56" s="40">
        <v>1</v>
      </c>
      <c r="S56" s="85">
        <f>$D$160</f>
        <v>3269</v>
      </c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11"/>
      <c r="DF56" s="111"/>
      <c r="DG56" s="111"/>
      <c r="DH56" s="111"/>
      <c r="DI56" s="111"/>
      <c r="DJ56" s="111"/>
    </row>
    <row r="57" spans="1:120" s="110" customFormat="1" ht="15" customHeight="1" x14ac:dyDescent="0.3">
      <c r="A57" s="10" t="s">
        <v>234</v>
      </c>
      <c r="B57" s="11" t="s">
        <v>86</v>
      </c>
      <c r="C57" s="64" t="s">
        <v>156</v>
      </c>
      <c r="D57" s="40">
        <f t="shared" si="50"/>
        <v>13939</v>
      </c>
      <c r="E57" s="85">
        <v>20072.16</v>
      </c>
      <c r="F57" s="192"/>
      <c r="G57" s="174">
        <f t="shared" si="1"/>
        <v>32115.455999999998</v>
      </c>
      <c r="H57" s="179"/>
      <c r="I57" s="198" t="str">
        <f t="shared" si="59"/>
        <v>CRU.SU-200</v>
      </c>
      <c r="J57" s="40" t="str">
        <f t="shared" si="60"/>
        <v>Стеллаж узкий средний</v>
      </c>
      <c r="K57" s="40" t="str">
        <f t="shared" si="61"/>
        <v>450*442*1202</v>
      </c>
      <c r="L57" s="40">
        <v>1</v>
      </c>
      <c r="M57" s="85">
        <f t="shared" si="62"/>
        <v>9678</v>
      </c>
      <c r="N57" s="16"/>
      <c r="O57" s="84" t="str">
        <f>$A$157</f>
        <v>FRU.FDK-201 (L)</v>
      </c>
      <c r="P57" s="40" t="str">
        <f>$B$157</f>
        <v>Комплект фасада узкого среднего левого</v>
      </c>
      <c r="Q57" s="40" t="str">
        <f>$C$157</f>
        <v>444*18*1191</v>
      </c>
      <c r="R57" s="40">
        <v>1</v>
      </c>
      <c r="S57" s="85">
        <f>$D$157</f>
        <v>4261</v>
      </c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11"/>
      <c r="DF57" s="111"/>
      <c r="DG57" s="111"/>
      <c r="DH57" s="111"/>
      <c r="DI57" s="111"/>
      <c r="DJ57" s="111"/>
    </row>
    <row r="58" spans="1:120" s="110" customFormat="1" ht="15" customHeight="1" x14ac:dyDescent="0.3">
      <c r="A58" s="10" t="s">
        <v>235</v>
      </c>
      <c r="B58" s="11" t="s">
        <v>88</v>
      </c>
      <c r="C58" s="64" t="s">
        <v>156</v>
      </c>
      <c r="D58" s="40">
        <f t="shared" si="50"/>
        <v>13939</v>
      </c>
      <c r="E58" s="85">
        <v>20072.16</v>
      </c>
      <c r="F58" s="192"/>
      <c r="G58" s="174">
        <f t="shared" si="1"/>
        <v>32115.455999999998</v>
      </c>
      <c r="H58" s="179"/>
      <c r="I58" s="198" t="str">
        <f t="shared" si="59"/>
        <v>CRU.SU-200</v>
      </c>
      <c r="J58" s="40" t="str">
        <f t="shared" si="60"/>
        <v>Стеллаж узкий средний</v>
      </c>
      <c r="K58" s="40" t="str">
        <f t="shared" si="61"/>
        <v>450*442*1202</v>
      </c>
      <c r="L58" s="40">
        <v>1</v>
      </c>
      <c r="M58" s="85">
        <f t="shared" si="62"/>
        <v>9678</v>
      </c>
      <c r="N58" s="16"/>
      <c r="O58" s="84" t="str">
        <f>$A$158</f>
        <v>FRU.FDK-201 (R)</v>
      </c>
      <c r="P58" s="40" t="str">
        <f>$B$158</f>
        <v>Комплект фасада узкого среднего правого</v>
      </c>
      <c r="Q58" s="40" t="str">
        <f>$C$158</f>
        <v>444*18*1191</v>
      </c>
      <c r="R58" s="40">
        <v>1</v>
      </c>
      <c r="S58" s="85">
        <f>$D$158</f>
        <v>4261</v>
      </c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11"/>
      <c r="DF58" s="111"/>
      <c r="DG58" s="111"/>
      <c r="DH58" s="111"/>
      <c r="DI58" s="111"/>
      <c r="DJ58" s="111"/>
    </row>
    <row r="59" spans="1:120" s="110" customFormat="1" ht="15" customHeight="1" x14ac:dyDescent="0.3">
      <c r="A59" s="10" t="s">
        <v>250</v>
      </c>
      <c r="B59" s="11" t="s">
        <v>86</v>
      </c>
      <c r="C59" s="64" t="s">
        <v>156</v>
      </c>
      <c r="D59" s="40">
        <f t="shared" ref="D59:D66" si="63">L59*M59+R59*S59+X59*Y59+AD59*AE59+AJ59*AK59+AP59*AQ59+AV59*AW59+CF59*CG59</f>
        <v>15541</v>
      </c>
      <c r="E59" s="85">
        <v>22379.040000000001</v>
      </c>
      <c r="F59" s="192"/>
      <c r="G59" s="174">
        <f t="shared" si="1"/>
        <v>35806.464</v>
      </c>
      <c r="H59" s="179"/>
      <c r="I59" s="198" t="str">
        <f t="shared" si="59"/>
        <v>CRU.SU-200</v>
      </c>
      <c r="J59" s="40" t="str">
        <f t="shared" si="60"/>
        <v>Стеллаж узкий средний</v>
      </c>
      <c r="K59" s="40" t="str">
        <f t="shared" si="61"/>
        <v>450*442*1202</v>
      </c>
      <c r="L59" s="40">
        <v>1</v>
      </c>
      <c r="M59" s="85">
        <f t="shared" ref="M59:M66" si="64">$D$141</f>
        <v>9678</v>
      </c>
      <c r="N59" s="16"/>
      <c r="O59" s="84" t="str">
        <f>$A$170</f>
        <v>FR.SR-301 (L) black</v>
      </c>
      <c r="P59" s="40" t="str">
        <f>$B$170</f>
        <v>Фасад низкий стекло в раме лакобель черный левый</v>
      </c>
      <c r="Q59" s="40" t="str">
        <f>$C$170</f>
        <v>444*18*796</v>
      </c>
      <c r="R59" s="40">
        <v>1</v>
      </c>
      <c r="S59" s="85">
        <f>$D$170</f>
        <v>5387</v>
      </c>
      <c r="T59" s="16"/>
      <c r="U59" s="84" t="str">
        <f t="shared" ref="U59:U66" si="65">$A$206</f>
        <v>FR.RS-1</v>
      </c>
      <c r="V59" s="40" t="str">
        <f t="shared" ref="V59:V66" si="66">$B$206</f>
        <v>Ручка для фасада стекло толщиной 4мм</v>
      </c>
      <c r="W59" s="40" t="str">
        <f t="shared" ref="W59:W66" si="67">$C$206</f>
        <v>МО=128мм</v>
      </c>
      <c r="X59" s="40">
        <v>1</v>
      </c>
      <c r="Y59" s="85">
        <f t="shared" ref="Y59:Y66" si="68">$D$206</f>
        <v>476</v>
      </c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11"/>
      <c r="DF59" s="111"/>
      <c r="DG59" s="111"/>
      <c r="DH59" s="111"/>
      <c r="DI59" s="111"/>
      <c r="DJ59" s="111"/>
    </row>
    <row r="60" spans="1:120" s="110" customFormat="1" ht="15" customHeight="1" x14ac:dyDescent="0.3">
      <c r="A60" s="10" t="s">
        <v>251</v>
      </c>
      <c r="B60" s="11" t="s">
        <v>88</v>
      </c>
      <c r="C60" s="64" t="s">
        <v>156</v>
      </c>
      <c r="D60" s="40">
        <f t="shared" si="63"/>
        <v>15541</v>
      </c>
      <c r="E60" s="85">
        <v>22379.040000000001</v>
      </c>
      <c r="F60" s="192"/>
      <c r="G60" s="174">
        <f t="shared" si="1"/>
        <v>35806.464</v>
      </c>
      <c r="H60" s="179"/>
      <c r="I60" s="198" t="str">
        <f t="shared" si="59"/>
        <v>CRU.SU-200</v>
      </c>
      <c r="J60" s="40" t="str">
        <f t="shared" si="60"/>
        <v>Стеллаж узкий средний</v>
      </c>
      <c r="K60" s="40" t="str">
        <f t="shared" si="61"/>
        <v>450*442*1202</v>
      </c>
      <c r="L60" s="40">
        <v>1</v>
      </c>
      <c r="M60" s="85">
        <f t="shared" si="64"/>
        <v>9678</v>
      </c>
      <c r="N60" s="16"/>
      <c r="O60" s="84" t="str">
        <f>$A$171</f>
        <v>FR.SR-301 (R) black</v>
      </c>
      <c r="P60" s="40" t="str">
        <f>$B$171</f>
        <v>Фасад низкий стекло в раме лакобель черный правый</v>
      </c>
      <c r="Q60" s="40" t="str">
        <f>$C$171</f>
        <v>444*18*796</v>
      </c>
      <c r="R60" s="40">
        <v>1</v>
      </c>
      <c r="S60" s="85">
        <f>$D$171</f>
        <v>5387</v>
      </c>
      <c r="T60" s="16"/>
      <c r="U60" s="84" t="str">
        <f t="shared" si="65"/>
        <v>FR.RS-1</v>
      </c>
      <c r="V60" s="40" t="str">
        <f t="shared" si="66"/>
        <v>Ручка для фасада стекло толщиной 4мм</v>
      </c>
      <c r="W60" s="40" t="str">
        <f t="shared" si="67"/>
        <v>МО=128мм</v>
      </c>
      <c r="X60" s="40">
        <v>1</v>
      </c>
      <c r="Y60" s="85">
        <f t="shared" si="68"/>
        <v>476</v>
      </c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11"/>
      <c r="DF60" s="111"/>
      <c r="DG60" s="111"/>
      <c r="DH60" s="111"/>
      <c r="DI60" s="111"/>
      <c r="DJ60" s="111"/>
    </row>
    <row r="61" spans="1:120" s="110" customFormat="1" ht="15" customHeight="1" x14ac:dyDescent="0.3">
      <c r="A61" s="10" t="s">
        <v>252</v>
      </c>
      <c r="B61" s="11" t="s">
        <v>86</v>
      </c>
      <c r="C61" s="64" t="s">
        <v>156</v>
      </c>
      <c r="D61" s="40">
        <f t="shared" si="63"/>
        <v>15541</v>
      </c>
      <c r="E61" s="85">
        <v>22379.040000000001</v>
      </c>
      <c r="F61" s="192"/>
      <c r="G61" s="174">
        <f t="shared" si="1"/>
        <v>35806.464</v>
      </c>
      <c r="H61" s="181"/>
      <c r="I61" s="198" t="str">
        <f t="shared" si="59"/>
        <v>CRU.SU-200</v>
      </c>
      <c r="J61" s="40" t="str">
        <f t="shared" si="60"/>
        <v>Стеллаж узкий средний</v>
      </c>
      <c r="K61" s="40" t="str">
        <f t="shared" si="61"/>
        <v>450*442*1202</v>
      </c>
      <c r="L61" s="40">
        <v>1</v>
      </c>
      <c r="M61" s="85">
        <f t="shared" si="64"/>
        <v>9678</v>
      </c>
      <c r="N61" s="16"/>
      <c r="O61" s="84" t="str">
        <f>$A$172</f>
        <v>FR.SR-301 (L) white</v>
      </c>
      <c r="P61" s="40" t="str">
        <f>$B$172</f>
        <v>Фасад низкий стекло в раме лакобель белый левый</v>
      </c>
      <c r="Q61" s="40" t="str">
        <f>$C$172</f>
        <v>444*18*796</v>
      </c>
      <c r="R61" s="40">
        <v>1</v>
      </c>
      <c r="S61" s="85">
        <f>$D$172</f>
        <v>5387</v>
      </c>
      <c r="T61" s="16"/>
      <c r="U61" s="84" t="str">
        <f t="shared" si="65"/>
        <v>FR.RS-1</v>
      </c>
      <c r="V61" s="40" t="str">
        <f t="shared" si="66"/>
        <v>Ручка для фасада стекло толщиной 4мм</v>
      </c>
      <c r="W61" s="40" t="str">
        <f t="shared" si="67"/>
        <v>МО=128мм</v>
      </c>
      <c r="X61" s="40">
        <v>1</v>
      </c>
      <c r="Y61" s="85">
        <f t="shared" si="68"/>
        <v>476</v>
      </c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11"/>
      <c r="DF61" s="111"/>
      <c r="DG61" s="111"/>
      <c r="DH61" s="111"/>
      <c r="DI61" s="111"/>
      <c r="DJ61" s="111"/>
    </row>
    <row r="62" spans="1:120" s="110" customFormat="1" ht="15" customHeight="1" x14ac:dyDescent="0.3">
      <c r="A62" s="10" t="s">
        <v>253</v>
      </c>
      <c r="B62" s="11" t="s">
        <v>88</v>
      </c>
      <c r="C62" s="64" t="s">
        <v>156</v>
      </c>
      <c r="D62" s="40">
        <f t="shared" si="63"/>
        <v>15541</v>
      </c>
      <c r="E62" s="85">
        <v>22379.040000000001</v>
      </c>
      <c r="F62" s="192"/>
      <c r="G62" s="174">
        <f t="shared" si="1"/>
        <v>35806.464</v>
      </c>
      <c r="H62" s="181"/>
      <c r="I62" s="198" t="str">
        <f t="shared" si="59"/>
        <v>CRU.SU-200</v>
      </c>
      <c r="J62" s="40" t="str">
        <f t="shared" si="60"/>
        <v>Стеллаж узкий средний</v>
      </c>
      <c r="K62" s="40" t="str">
        <f t="shared" si="61"/>
        <v>450*442*1202</v>
      </c>
      <c r="L62" s="40">
        <v>1</v>
      </c>
      <c r="M62" s="85">
        <f t="shared" si="64"/>
        <v>9678</v>
      </c>
      <c r="N62" s="16"/>
      <c r="O62" s="84" t="str">
        <f>$A$173</f>
        <v>FR.SR-301 (R) white</v>
      </c>
      <c r="P62" s="40" t="str">
        <f>$B$173</f>
        <v>Фасад низкий стекло в раме лакобель белый правый</v>
      </c>
      <c r="Q62" s="40" t="str">
        <f>$C$173</f>
        <v>444*18*796</v>
      </c>
      <c r="R62" s="40">
        <v>1</v>
      </c>
      <c r="S62" s="85">
        <f>$D$173</f>
        <v>5387</v>
      </c>
      <c r="T62" s="16"/>
      <c r="U62" s="84" t="str">
        <f t="shared" si="65"/>
        <v>FR.RS-1</v>
      </c>
      <c r="V62" s="40" t="str">
        <f t="shared" si="66"/>
        <v>Ручка для фасада стекло толщиной 4мм</v>
      </c>
      <c r="W62" s="40" t="str">
        <f t="shared" si="67"/>
        <v>МО=128мм</v>
      </c>
      <c r="X62" s="40">
        <v>1</v>
      </c>
      <c r="Y62" s="85">
        <f t="shared" si="68"/>
        <v>476</v>
      </c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11"/>
      <c r="DF62" s="111"/>
      <c r="DG62" s="111"/>
      <c r="DH62" s="111"/>
      <c r="DI62" s="111"/>
      <c r="DJ62" s="111"/>
    </row>
    <row r="63" spans="1:120" s="110" customFormat="1" ht="15" customHeight="1" x14ac:dyDescent="0.3">
      <c r="A63" s="10" t="s">
        <v>254</v>
      </c>
      <c r="B63" s="11" t="s">
        <v>86</v>
      </c>
      <c r="C63" s="64" t="s">
        <v>156</v>
      </c>
      <c r="D63" s="40">
        <f t="shared" si="63"/>
        <v>16580</v>
      </c>
      <c r="E63" s="85">
        <v>23875.199999999997</v>
      </c>
      <c r="F63" s="192"/>
      <c r="G63" s="174">
        <f t="shared" si="1"/>
        <v>38200.319999999992</v>
      </c>
      <c r="H63" s="179"/>
      <c r="I63" s="198" t="str">
        <f t="shared" si="59"/>
        <v>CRU.SU-200</v>
      </c>
      <c r="J63" s="40" t="str">
        <f t="shared" si="60"/>
        <v>Стеллаж узкий средний</v>
      </c>
      <c r="K63" s="40" t="str">
        <f t="shared" si="61"/>
        <v>450*442*1202</v>
      </c>
      <c r="L63" s="40">
        <v>1</v>
      </c>
      <c r="M63" s="85">
        <f t="shared" si="64"/>
        <v>9678</v>
      </c>
      <c r="N63" s="16"/>
      <c r="O63" s="84" t="str">
        <f>$A$166</f>
        <v>FR.SR-201 (L) black</v>
      </c>
      <c r="P63" s="40" t="str">
        <f>$B$166</f>
        <v>Фасад средний стекло в раме лакобель черный левый</v>
      </c>
      <c r="Q63" s="40" t="str">
        <f>$C$166</f>
        <v>444*18*1191</v>
      </c>
      <c r="R63" s="40">
        <v>1</v>
      </c>
      <c r="S63" s="85">
        <f>$D$166</f>
        <v>6426</v>
      </c>
      <c r="T63" s="16"/>
      <c r="U63" s="84" t="str">
        <f t="shared" si="65"/>
        <v>FR.RS-1</v>
      </c>
      <c r="V63" s="40" t="str">
        <f t="shared" si="66"/>
        <v>Ручка для фасада стекло толщиной 4мм</v>
      </c>
      <c r="W63" s="40" t="str">
        <f t="shared" si="67"/>
        <v>МО=128мм</v>
      </c>
      <c r="X63" s="40">
        <v>1</v>
      </c>
      <c r="Y63" s="85">
        <f t="shared" si="68"/>
        <v>476</v>
      </c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11"/>
      <c r="DF63" s="111"/>
      <c r="DG63" s="111"/>
      <c r="DH63" s="111"/>
      <c r="DI63" s="111"/>
      <c r="DJ63" s="111"/>
    </row>
    <row r="64" spans="1:120" s="110" customFormat="1" ht="15" customHeight="1" x14ac:dyDescent="0.3">
      <c r="A64" s="10" t="s">
        <v>255</v>
      </c>
      <c r="B64" s="11" t="s">
        <v>88</v>
      </c>
      <c r="C64" s="64" t="s">
        <v>156</v>
      </c>
      <c r="D64" s="40">
        <f t="shared" si="63"/>
        <v>16580</v>
      </c>
      <c r="E64" s="85">
        <v>23875.199999999997</v>
      </c>
      <c r="F64" s="192"/>
      <c r="G64" s="174">
        <f t="shared" si="1"/>
        <v>38200.319999999992</v>
      </c>
      <c r="H64" s="179"/>
      <c r="I64" s="198" t="str">
        <f t="shared" si="59"/>
        <v>CRU.SU-200</v>
      </c>
      <c r="J64" s="40" t="str">
        <f t="shared" si="60"/>
        <v>Стеллаж узкий средний</v>
      </c>
      <c r="K64" s="40" t="str">
        <f t="shared" si="61"/>
        <v>450*442*1202</v>
      </c>
      <c r="L64" s="40">
        <v>1</v>
      </c>
      <c r="M64" s="85">
        <f t="shared" si="64"/>
        <v>9678</v>
      </c>
      <c r="N64" s="16"/>
      <c r="O64" s="84" t="str">
        <f>$A$167</f>
        <v>FR.SR-201 (R) black</v>
      </c>
      <c r="P64" s="40" t="str">
        <f>$B$167</f>
        <v>Фасад средний стекло в раме лакобель черный правый</v>
      </c>
      <c r="Q64" s="40" t="str">
        <f>$C$167</f>
        <v>444*18*1191</v>
      </c>
      <c r="R64" s="40">
        <v>1</v>
      </c>
      <c r="S64" s="85">
        <f>$D$167</f>
        <v>6426</v>
      </c>
      <c r="T64" s="16"/>
      <c r="U64" s="84" t="str">
        <f t="shared" si="65"/>
        <v>FR.RS-1</v>
      </c>
      <c r="V64" s="40" t="str">
        <f t="shared" si="66"/>
        <v>Ручка для фасада стекло толщиной 4мм</v>
      </c>
      <c r="W64" s="40" t="str">
        <f t="shared" si="67"/>
        <v>МО=128мм</v>
      </c>
      <c r="X64" s="40">
        <v>1</v>
      </c>
      <c r="Y64" s="85">
        <f t="shared" si="68"/>
        <v>476</v>
      </c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11"/>
      <c r="DF64" s="111"/>
      <c r="DG64" s="111"/>
      <c r="DH64" s="111"/>
      <c r="DI64" s="111"/>
      <c r="DJ64" s="111"/>
    </row>
    <row r="65" spans="1:114" s="110" customFormat="1" ht="15" customHeight="1" x14ac:dyDescent="0.3">
      <c r="A65" s="10" t="s">
        <v>256</v>
      </c>
      <c r="B65" s="11" t="s">
        <v>86</v>
      </c>
      <c r="C65" s="64" t="s">
        <v>156</v>
      </c>
      <c r="D65" s="40">
        <f t="shared" si="63"/>
        <v>16580</v>
      </c>
      <c r="E65" s="85">
        <v>23875.199999999997</v>
      </c>
      <c r="F65" s="192"/>
      <c r="G65" s="174">
        <f t="shared" si="1"/>
        <v>38200.319999999992</v>
      </c>
      <c r="H65" s="181"/>
      <c r="I65" s="198" t="str">
        <f t="shared" si="59"/>
        <v>CRU.SU-200</v>
      </c>
      <c r="J65" s="40" t="str">
        <f t="shared" si="60"/>
        <v>Стеллаж узкий средний</v>
      </c>
      <c r="K65" s="40" t="str">
        <f t="shared" si="61"/>
        <v>450*442*1202</v>
      </c>
      <c r="L65" s="40">
        <v>1</v>
      </c>
      <c r="M65" s="85">
        <f t="shared" si="64"/>
        <v>9678</v>
      </c>
      <c r="N65" s="16"/>
      <c r="O65" s="84" t="str">
        <f>$A$168</f>
        <v>FR.SR-201 (L) white</v>
      </c>
      <c r="P65" s="40" t="str">
        <f>$B$168</f>
        <v>Фасад средний стекло в раме лакобель белый левый</v>
      </c>
      <c r="Q65" s="40" t="str">
        <f>$C$168</f>
        <v>444*18*1191</v>
      </c>
      <c r="R65" s="40">
        <v>1</v>
      </c>
      <c r="S65" s="85">
        <f>$D$168</f>
        <v>6426</v>
      </c>
      <c r="T65" s="16"/>
      <c r="U65" s="84" t="str">
        <f t="shared" si="65"/>
        <v>FR.RS-1</v>
      </c>
      <c r="V65" s="40" t="str">
        <f t="shared" si="66"/>
        <v>Ручка для фасада стекло толщиной 4мм</v>
      </c>
      <c r="W65" s="40" t="str">
        <f t="shared" si="67"/>
        <v>МО=128мм</v>
      </c>
      <c r="X65" s="40">
        <v>1</v>
      </c>
      <c r="Y65" s="85">
        <f t="shared" si="68"/>
        <v>476</v>
      </c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11"/>
      <c r="DF65" s="111"/>
      <c r="DG65" s="111"/>
      <c r="DH65" s="111"/>
      <c r="DI65" s="111"/>
      <c r="DJ65" s="111"/>
    </row>
    <row r="66" spans="1:114" s="110" customFormat="1" ht="15" customHeight="1" thickBot="1" x14ac:dyDescent="0.35">
      <c r="A66" s="12" t="s">
        <v>257</v>
      </c>
      <c r="B66" s="13" t="s">
        <v>88</v>
      </c>
      <c r="C66" s="88" t="s">
        <v>156</v>
      </c>
      <c r="D66" s="42">
        <f t="shared" si="63"/>
        <v>16580</v>
      </c>
      <c r="E66" s="83">
        <v>23875.199999999997</v>
      </c>
      <c r="F66" s="192"/>
      <c r="G66" s="174">
        <f t="shared" si="1"/>
        <v>38200.319999999992</v>
      </c>
      <c r="H66" s="181"/>
      <c r="I66" s="200" t="str">
        <f t="shared" si="59"/>
        <v>CRU.SU-200</v>
      </c>
      <c r="J66" s="42" t="str">
        <f t="shared" si="60"/>
        <v>Стеллаж узкий средний</v>
      </c>
      <c r="K66" s="42" t="str">
        <f t="shared" si="61"/>
        <v>450*442*1202</v>
      </c>
      <c r="L66" s="42">
        <v>1</v>
      </c>
      <c r="M66" s="83">
        <f t="shared" si="64"/>
        <v>9678</v>
      </c>
      <c r="N66" s="16"/>
      <c r="O66" s="82" t="str">
        <f>$A$169</f>
        <v>FR.SR-201 (R) white</v>
      </c>
      <c r="P66" s="42" t="str">
        <f>$B$169</f>
        <v>Фасад средний стекло в раме лакобель белый правый</v>
      </c>
      <c r="Q66" s="42" t="str">
        <f>$C$169</f>
        <v>444*18*1191</v>
      </c>
      <c r="R66" s="42">
        <v>1</v>
      </c>
      <c r="S66" s="83">
        <f>$D$169</f>
        <v>6426</v>
      </c>
      <c r="T66" s="16"/>
      <c r="U66" s="82" t="str">
        <f t="shared" si="65"/>
        <v>FR.RS-1</v>
      </c>
      <c r="V66" s="42" t="str">
        <f t="shared" si="66"/>
        <v>Ручка для фасада стекло толщиной 4мм</v>
      </c>
      <c r="W66" s="42" t="str">
        <f t="shared" si="67"/>
        <v>МО=128мм</v>
      </c>
      <c r="X66" s="42">
        <v>1</v>
      </c>
      <c r="Y66" s="83">
        <f t="shared" si="68"/>
        <v>476</v>
      </c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11"/>
      <c r="DF66" s="111"/>
      <c r="DG66" s="111"/>
      <c r="DH66" s="111"/>
      <c r="DI66" s="111"/>
      <c r="DJ66" s="111"/>
    </row>
    <row r="67" spans="1:114" s="110" customFormat="1" ht="15" customHeight="1" x14ac:dyDescent="0.3">
      <c r="A67" s="67" t="s">
        <v>236</v>
      </c>
      <c r="B67" s="68" t="s">
        <v>89</v>
      </c>
      <c r="C67" s="90" t="s">
        <v>157</v>
      </c>
      <c r="D67" s="69">
        <f t="shared" si="50"/>
        <v>11896</v>
      </c>
      <c r="E67" s="97">
        <v>17130.239999999998</v>
      </c>
      <c r="F67" s="192"/>
      <c r="G67" s="174">
        <f t="shared" si="1"/>
        <v>27408.383999999998</v>
      </c>
      <c r="H67" s="179"/>
      <c r="I67" s="202" t="str">
        <f t="shared" ref="I67:I72" si="69">$A$142</f>
        <v>CRU.SU-300</v>
      </c>
      <c r="J67" s="69" t="str">
        <f t="shared" ref="J67:J72" si="70">$B$142</f>
        <v>Стеллаж узкий низкий</v>
      </c>
      <c r="K67" s="69" t="str">
        <f t="shared" ref="K67:K72" si="71">$C$142</f>
        <v>450*442*807</v>
      </c>
      <c r="L67" s="69">
        <v>1</v>
      </c>
      <c r="M67" s="97">
        <f t="shared" ref="M67:M72" si="72">$D$142</f>
        <v>8627</v>
      </c>
      <c r="N67" s="16"/>
      <c r="O67" s="96" t="str">
        <f>$A$159</f>
        <v>FRU.FDK-301 (L)</v>
      </c>
      <c r="P67" s="69" t="str">
        <f>$B$159</f>
        <v>Комплект фасада узкого низкого левого</v>
      </c>
      <c r="Q67" s="69" t="str">
        <f>$C$159</f>
        <v>444*18*796</v>
      </c>
      <c r="R67" s="69">
        <v>1</v>
      </c>
      <c r="S67" s="97">
        <f>$D$159</f>
        <v>3269</v>
      </c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11"/>
      <c r="DF67" s="111"/>
      <c r="DG67" s="111"/>
      <c r="DH67" s="111"/>
      <c r="DI67" s="111"/>
      <c r="DJ67" s="111"/>
    </row>
    <row r="68" spans="1:114" s="110" customFormat="1" ht="15" customHeight="1" x14ac:dyDescent="0.3">
      <c r="A68" s="10" t="s">
        <v>237</v>
      </c>
      <c r="B68" s="11" t="s">
        <v>90</v>
      </c>
      <c r="C68" s="64" t="s">
        <v>157</v>
      </c>
      <c r="D68" s="40">
        <f t="shared" si="50"/>
        <v>11896</v>
      </c>
      <c r="E68" s="85">
        <v>17130.239999999998</v>
      </c>
      <c r="F68" s="192"/>
      <c r="G68" s="174">
        <f t="shared" si="1"/>
        <v>27408.383999999998</v>
      </c>
      <c r="H68" s="179"/>
      <c r="I68" s="198" t="str">
        <f t="shared" si="69"/>
        <v>CRU.SU-300</v>
      </c>
      <c r="J68" s="40" t="str">
        <f t="shared" si="70"/>
        <v>Стеллаж узкий низкий</v>
      </c>
      <c r="K68" s="40" t="str">
        <f t="shared" si="71"/>
        <v>450*442*807</v>
      </c>
      <c r="L68" s="40">
        <v>1</v>
      </c>
      <c r="M68" s="85">
        <f t="shared" si="72"/>
        <v>8627</v>
      </c>
      <c r="N68" s="16"/>
      <c r="O68" s="84" t="str">
        <f>$A$160</f>
        <v>FRU.FDK-301 (R)</v>
      </c>
      <c r="P68" s="40" t="str">
        <f>$B$160</f>
        <v>Комплект фасада узкого низкого правого</v>
      </c>
      <c r="Q68" s="40" t="str">
        <f>$C$160</f>
        <v>444*18*796</v>
      </c>
      <c r="R68" s="40">
        <v>1</v>
      </c>
      <c r="S68" s="85">
        <f>$D$160</f>
        <v>3269</v>
      </c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11"/>
      <c r="DF68" s="111"/>
      <c r="DG68" s="111"/>
      <c r="DH68" s="111"/>
      <c r="DI68" s="111"/>
      <c r="DJ68" s="111"/>
    </row>
    <row r="69" spans="1:114" s="110" customFormat="1" ht="15" customHeight="1" x14ac:dyDescent="0.3">
      <c r="A69" s="10" t="s">
        <v>258</v>
      </c>
      <c r="B69" s="11" t="s">
        <v>89</v>
      </c>
      <c r="C69" s="64" t="s">
        <v>157</v>
      </c>
      <c r="D69" s="40">
        <f>L69*M69+R69*S69+X69*Y69+AD69*AE69+AJ69*AK69+AP69*AQ69+AV69*AW69+CF69*CG69</f>
        <v>14490</v>
      </c>
      <c r="E69" s="85">
        <v>20865.599999999999</v>
      </c>
      <c r="F69" s="192"/>
      <c r="G69" s="174">
        <f t="shared" si="1"/>
        <v>33384.959999999999</v>
      </c>
      <c r="H69" s="179"/>
      <c r="I69" s="198" t="str">
        <f t="shared" si="69"/>
        <v>CRU.SU-300</v>
      </c>
      <c r="J69" s="40" t="str">
        <f t="shared" si="70"/>
        <v>Стеллаж узкий низкий</v>
      </c>
      <c r="K69" s="40" t="str">
        <f t="shared" si="71"/>
        <v>450*442*807</v>
      </c>
      <c r="L69" s="40">
        <v>1</v>
      </c>
      <c r="M69" s="85">
        <f t="shared" si="72"/>
        <v>8627</v>
      </c>
      <c r="N69" s="16"/>
      <c r="O69" s="84" t="str">
        <f>$A$170</f>
        <v>FR.SR-301 (L) black</v>
      </c>
      <c r="P69" s="40" t="str">
        <f>$B$170</f>
        <v>Фасад низкий стекло в раме лакобель черный левый</v>
      </c>
      <c r="Q69" s="40" t="str">
        <f>$C$170</f>
        <v>444*18*796</v>
      </c>
      <c r="R69" s="40">
        <v>1</v>
      </c>
      <c r="S69" s="85">
        <f>$D$170</f>
        <v>5387</v>
      </c>
      <c r="T69" s="16"/>
      <c r="U69" s="84" t="str">
        <f>$A$206</f>
        <v>FR.RS-1</v>
      </c>
      <c r="V69" s="40" t="str">
        <f>$B$206</f>
        <v>Ручка для фасада стекло толщиной 4мм</v>
      </c>
      <c r="W69" s="40" t="str">
        <f>$C$206</f>
        <v>МО=128мм</v>
      </c>
      <c r="X69" s="40">
        <v>1</v>
      </c>
      <c r="Y69" s="85">
        <f>$D$206</f>
        <v>476</v>
      </c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11"/>
      <c r="DF69" s="111"/>
      <c r="DG69" s="111"/>
      <c r="DH69" s="111"/>
      <c r="DI69" s="111"/>
      <c r="DJ69" s="111"/>
    </row>
    <row r="70" spans="1:114" s="110" customFormat="1" ht="15" customHeight="1" x14ac:dyDescent="0.3">
      <c r="A70" s="10" t="s">
        <v>259</v>
      </c>
      <c r="B70" s="11" t="s">
        <v>90</v>
      </c>
      <c r="C70" s="64" t="s">
        <v>157</v>
      </c>
      <c r="D70" s="40">
        <f>L70*M70+R70*S70+X70*Y70+AD70*AE70+AJ70*AK70+AP70*AQ70+AV70*AW70+CF70*CG70</f>
        <v>14490</v>
      </c>
      <c r="E70" s="85">
        <v>20865.599999999999</v>
      </c>
      <c r="F70" s="192"/>
      <c r="G70" s="174">
        <f t="shared" si="1"/>
        <v>33384.959999999999</v>
      </c>
      <c r="H70" s="179"/>
      <c r="I70" s="198" t="str">
        <f t="shared" si="69"/>
        <v>CRU.SU-300</v>
      </c>
      <c r="J70" s="40" t="str">
        <f t="shared" si="70"/>
        <v>Стеллаж узкий низкий</v>
      </c>
      <c r="K70" s="40" t="str">
        <f t="shared" si="71"/>
        <v>450*442*807</v>
      </c>
      <c r="L70" s="40">
        <v>1</v>
      </c>
      <c r="M70" s="85">
        <f t="shared" si="72"/>
        <v>8627</v>
      </c>
      <c r="N70" s="16"/>
      <c r="O70" s="84" t="str">
        <f>$A$171</f>
        <v>FR.SR-301 (R) black</v>
      </c>
      <c r="P70" s="40" t="str">
        <f>$B$171</f>
        <v>Фасад низкий стекло в раме лакобель черный правый</v>
      </c>
      <c r="Q70" s="40" t="str">
        <f>$C$171</f>
        <v>444*18*796</v>
      </c>
      <c r="R70" s="40">
        <v>1</v>
      </c>
      <c r="S70" s="85">
        <f>$D$171</f>
        <v>5387</v>
      </c>
      <c r="T70" s="16"/>
      <c r="U70" s="84" t="str">
        <f>$A$206</f>
        <v>FR.RS-1</v>
      </c>
      <c r="V70" s="40" t="str">
        <f>$B$206</f>
        <v>Ручка для фасада стекло толщиной 4мм</v>
      </c>
      <c r="W70" s="40" t="str">
        <f>$C$206</f>
        <v>МО=128мм</v>
      </c>
      <c r="X70" s="40">
        <v>1</v>
      </c>
      <c r="Y70" s="85">
        <f>$D$206</f>
        <v>476</v>
      </c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11"/>
      <c r="DF70" s="111"/>
      <c r="DG70" s="111"/>
      <c r="DH70" s="111"/>
      <c r="DI70" s="111"/>
      <c r="DJ70" s="111"/>
    </row>
    <row r="71" spans="1:114" s="110" customFormat="1" ht="15" customHeight="1" x14ac:dyDescent="0.3">
      <c r="A71" s="10" t="s">
        <v>260</v>
      </c>
      <c r="B71" s="11" t="s">
        <v>89</v>
      </c>
      <c r="C71" s="64" t="s">
        <v>157</v>
      </c>
      <c r="D71" s="40">
        <f>L71*M71+R71*S71+X71*Y71+AD71*AE71+AJ71*AK71+AP71*AQ71+AV71*AW71+CF71*CG71</f>
        <v>14490</v>
      </c>
      <c r="E71" s="85">
        <v>20865.599999999999</v>
      </c>
      <c r="F71" s="192"/>
      <c r="G71" s="174">
        <f t="shared" ref="G71:G134" si="73">E71+E71*60%</f>
        <v>33384.959999999999</v>
      </c>
      <c r="H71" s="181"/>
      <c r="I71" s="198" t="str">
        <f t="shared" si="69"/>
        <v>CRU.SU-300</v>
      </c>
      <c r="J71" s="40" t="str">
        <f t="shared" si="70"/>
        <v>Стеллаж узкий низкий</v>
      </c>
      <c r="K71" s="40" t="str">
        <f t="shared" si="71"/>
        <v>450*442*807</v>
      </c>
      <c r="L71" s="40">
        <v>1</v>
      </c>
      <c r="M71" s="85">
        <f t="shared" si="72"/>
        <v>8627</v>
      </c>
      <c r="N71" s="16"/>
      <c r="O71" s="84" t="str">
        <f>$A$172</f>
        <v>FR.SR-301 (L) white</v>
      </c>
      <c r="P71" s="40" t="str">
        <f>$B$172</f>
        <v>Фасад низкий стекло в раме лакобель белый левый</v>
      </c>
      <c r="Q71" s="40" t="str">
        <f>$C$172</f>
        <v>444*18*796</v>
      </c>
      <c r="R71" s="40">
        <v>1</v>
      </c>
      <c r="S71" s="85">
        <f>$D$172</f>
        <v>5387</v>
      </c>
      <c r="T71" s="16"/>
      <c r="U71" s="84" t="str">
        <f>$A$206</f>
        <v>FR.RS-1</v>
      </c>
      <c r="V71" s="40" t="str">
        <f>$B$206</f>
        <v>Ручка для фасада стекло толщиной 4мм</v>
      </c>
      <c r="W71" s="40" t="str">
        <f>$C$206</f>
        <v>МО=128мм</v>
      </c>
      <c r="X71" s="40">
        <v>1</v>
      </c>
      <c r="Y71" s="85">
        <f>$D$206</f>
        <v>476</v>
      </c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11"/>
      <c r="DF71" s="111"/>
      <c r="DG71" s="111"/>
      <c r="DH71" s="111"/>
      <c r="DI71" s="111"/>
      <c r="DJ71" s="111"/>
    </row>
    <row r="72" spans="1:114" s="110" customFormat="1" ht="15" customHeight="1" thickBot="1" x14ac:dyDescent="0.35">
      <c r="A72" s="12" t="s">
        <v>261</v>
      </c>
      <c r="B72" s="13" t="s">
        <v>90</v>
      </c>
      <c r="C72" s="88" t="s">
        <v>157</v>
      </c>
      <c r="D72" s="42">
        <f>L72*M72+R72*S72+X72*Y72+AD72*AE72+AJ72*AK72+AP72*AQ72+AV72*AW72+CF72*CG72</f>
        <v>14490</v>
      </c>
      <c r="E72" s="83">
        <v>20865.599999999999</v>
      </c>
      <c r="F72" s="192"/>
      <c r="G72" s="174">
        <f t="shared" si="73"/>
        <v>33384.959999999999</v>
      </c>
      <c r="H72" s="181"/>
      <c r="I72" s="200" t="str">
        <f t="shared" si="69"/>
        <v>CRU.SU-300</v>
      </c>
      <c r="J72" s="42" t="str">
        <f t="shared" si="70"/>
        <v>Стеллаж узкий низкий</v>
      </c>
      <c r="K72" s="42" t="str">
        <f t="shared" si="71"/>
        <v>450*442*807</v>
      </c>
      <c r="L72" s="42">
        <v>1</v>
      </c>
      <c r="M72" s="83">
        <f t="shared" si="72"/>
        <v>8627</v>
      </c>
      <c r="N72" s="16"/>
      <c r="O72" s="82" t="str">
        <f>$A$173</f>
        <v>FR.SR-301 (R) white</v>
      </c>
      <c r="P72" s="42" t="str">
        <f>$B$173</f>
        <v>Фасад низкий стекло в раме лакобель белый правый</v>
      </c>
      <c r="Q72" s="42" t="str">
        <f>$C$173</f>
        <v>444*18*796</v>
      </c>
      <c r="R72" s="42">
        <v>1</v>
      </c>
      <c r="S72" s="83">
        <f>$D$173</f>
        <v>5387</v>
      </c>
      <c r="T72" s="16"/>
      <c r="U72" s="82" t="str">
        <f>$A$206</f>
        <v>FR.RS-1</v>
      </c>
      <c r="V72" s="42" t="str">
        <f>$B$206</f>
        <v>Ручка для фасада стекло толщиной 4мм</v>
      </c>
      <c r="W72" s="42" t="str">
        <f>$C$206</f>
        <v>МО=128мм</v>
      </c>
      <c r="X72" s="42">
        <v>1</v>
      </c>
      <c r="Y72" s="83">
        <f>$D$206</f>
        <v>476</v>
      </c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11"/>
      <c r="DF72" s="111"/>
      <c r="DG72" s="111"/>
      <c r="DH72" s="111"/>
      <c r="DI72" s="111"/>
      <c r="DJ72" s="111"/>
    </row>
    <row r="73" spans="1:114" s="110" customFormat="1" ht="15" customHeight="1" thickBot="1" x14ac:dyDescent="0.35">
      <c r="A73" s="155" t="s">
        <v>178</v>
      </c>
      <c r="B73" s="156"/>
      <c r="C73" s="156"/>
      <c r="D73" s="157"/>
      <c r="E73" s="158"/>
      <c r="F73" s="192"/>
      <c r="G73" s="174">
        <f t="shared" si="73"/>
        <v>0</v>
      </c>
      <c r="H73" s="179"/>
      <c r="I73" s="19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11"/>
      <c r="DF73" s="111"/>
      <c r="DG73" s="111"/>
      <c r="DH73" s="111"/>
      <c r="DI73" s="111"/>
      <c r="DJ73" s="111"/>
    </row>
    <row r="74" spans="1:114" s="110" customFormat="1" ht="15" customHeight="1" x14ac:dyDescent="0.3">
      <c r="A74" s="52" t="s">
        <v>100</v>
      </c>
      <c r="B74" s="57" t="s">
        <v>24</v>
      </c>
      <c r="C74" s="54" t="s">
        <v>158</v>
      </c>
      <c r="D74" s="55">
        <f t="shared" ref="D74:D75" si="74">L74*M74+R74*S74+X74*Y74+AD74*AE74+AJ74*AK74+AP74*AQ74+AV74*AW74+CF74*CG74</f>
        <v>24271</v>
      </c>
      <c r="E74" s="56">
        <v>34950.240000000005</v>
      </c>
      <c r="F74" s="192"/>
      <c r="G74" s="174">
        <f t="shared" si="73"/>
        <v>55920.384000000005</v>
      </c>
      <c r="H74" s="179"/>
      <c r="I74" s="197" t="str">
        <f>$A$143</f>
        <v>CRU.ST-100 1/2</v>
      </c>
      <c r="J74" s="41" t="str">
        <f>$B$143</f>
        <v>Стеллаж широкий высокий</v>
      </c>
      <c r="K74" s="41" t="str">
        <f>$C$143</f>
        <v>896*442*2000</v>
      </c>
      <c r="L74" s="41">
        <v>1</v>
      </c>
      <c r="M74" s="81">
        <f>$D$143</f>
        <v>16286</v>
      </c>
      <c r="N74" s="16"/>
      <c r="O74" s="80" t="str">
        <f>$A$144</f>
        <v>CRU.ST-100 2/2</v>
      </c>
      <c r="P74" s="41" t="str">
        <f>$B$144</f>
        <v>Стеллаж широкий высокий</v>
      </c>
      <c r="Q74" s="41" t="str">
        <f>$C$144</f>
        <v>896*442*2000</v>
      </c>
      <c r="R74" s="41">
        <v>1</v>
      </c>
      <c r="S74" s="81">
        <f>$D$144</f>
        <v>7985</v>
      </c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11"/>
      <c r="DF74" s="111"/>
      <c r="DG74" s="111"/>
      <c r="DH74" s="111"/>
      <c r="DI74" s="111"/>
      <c r="DJ74" s="111"/>
    </row>
    <row r="75" spans="1:114" s="110" customFormat="1" ht="15" customHeight="1" thickBot="1" x14ac:dyDescent="0.35">
      <c r="A75" s="10" t="s">
        <v>101</v>
      </c>
      <c r="B75" s="11" t="s">
        <v>25</v>
      </c>
      <c r="C75" s="64" t="s">
        <v>159</v>
      </c>
      <c r="D75" s="40">
        <f t="shared" si="74"/>
        <v>16853</v>
      </c>
      <c r="E75" s="85">
        <v>24268.32</v>
      </c>
      <c r="F75" s="192"/>
      <c r="G75" s="174">
        <f t="shared" si="73"/>
        <v>38829.311999999998</v>
      </c>
      <c r="H75" s="179"/>
      <c r="I75" s="200" t="str">
        <f>$A$145</f>
        <v>CRU.ST-200 1/2</v>
      </c>
      <c r="J75" s="42" t="str">
        <f>$B$145</f>
        <v>Стеллаж широкий средний</v>
      </c>
      <c r="K75" s="42" t="str">
        <f>$C$145</f>
        <v>896*442*1202</v>
      </c>
      <c r="L75" s="42">
        <v>1</v>
      </c>
      <c r="M75" s="83">
        <f>$D$145</f>
        <v>14865</v>
      </c>
      <c r="N75" s="16"/>
      <c r="O75" s="82" t="str">
        <f>$A$146</f>
        <v>CRU.ST-200 2/2</v>
      </c>
      <c r="P75" s="42" t="str">
        <f>$B$146</f>
        <v>Стеллаж широкий средний</v>
      </c>
      <c r="Q75" s="42" t="str">
        <f>$C$146</f>
        <v>896*442*1202</v>
      </c>
      <c r="R75" s="42">
        <v>1</v>
      </c>
      <c r="S75" s="83">
        <f>$D$146</f>
        <v>1988</v>
      </c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11"/>
      <c r="DF75" s="111"/>
      <c r="DG75" s="111"/>
      <c r="DH75" s="111"/>
      <c r="DI75" s="111"/>
      <c r="DJ75" s="111"/>
    </row>
    <row r="76" spans="1:114" s="110" customFormat="1" ht="15" customHeight="1" thickBot="1" x14ac:dyDescent="0.35">
      <c r="A76" s="10" t="s">
        <v>55</v>
      </c>
      <c r="B76" s="11" t="s">
        <v>47</v>
      </c>
      <c r="C76" s="64" t="s">
        <v>160</v>
      </c>
      <c r="D76" s="40">
        <v>12922</v>
      </c>
      <c r="E76" s="85">
        <v>18607.68</v>
      </c>
      <c r="F76" s="192"/>
      <c r="G76" s="174">
        <f t="shared" si="73"/>
        <v>29772.288</v>
      </c>
      <c r="H76" s="179"/>
      <c r="I76" s="19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11"/>
      <c r="DF76" s="111"/>
      <c r="DG76" s="111"/>
      <c r="DH76" s="111"/>
      <c r="DI76" s="111"/>
      <c r="DJ76" s="111"/>
    </row>
    <row r="77" spans="1:114" s="110" customFormat="1" ht="15" customHeight="1" x14ac:dyDescent="0.3">
      <c r="A77" s="10" t="s">
        <v>108</v>
      </c>
      <c r="B77" s="11" t="s">
        <v>103</v>
      </c>
      <c r="C77" s="64" t="s">
        <v>161</v>
      </c>
      <c r="D77" s="40">
        <f t="shared" ref="D77:D78" si="75">L77*M77+R77*S77+X77*Y77+AD77*AE77+AJ77*AK77+AP77*AQ77+AV77*AW77+CF77*CG77</f>
        <v>18755</v>
      </c>
      <c r="E77" s="85">
        <v>27007.199999999997</v>
      </c>
      <c r="F77" s="192"/>
      <c r="G77" s="174">
        <f t="shared" si="73"/>
        <v>43211.519999999997</v>
      </c>
      <c r="H77" s="179"/>
      <c r="I77" s="197" t="str">
        <f>$A$148</f>
        <v>CRU.SM-100 1/2</v>
      </c>
      <c r="J77" s="41" t="str">
        <f>$B$148</f>
        <v>Стеллаж средний высокий</v>
      </c>
      <c r="K77" s="41" t="str">
        <f>$C$148</f>
        <v>600*442*2000</v>
      </c>
      <c r="L77" s="41">
        <v>1</v>
      </c>
      <c r="M77" s="81">
        <f>$D$148</f>
        <v>14543</v>
      </c>
      <c r="N77" s="16"/>
      <c r="O77" s="80" t="str">
        <f>$A$149</f>
        <v>CRU.SM-100 2/2</v>
      </c>
      <c r="P77" s="41" t="str">
        <f>$B$149</f>
        <v>Стеллаж средний высокий</v>
      </c>
      <c r="Q77" s="41" t="str">
        <f>$C$149</f>
        <v>600*442*2000</v>
      </c>
      <c r="R77" s="41">
        <v>1</v>
      </c>
      <c r="S77" s="81">
        <f>$D$149</f>
        <v>4212</v>
      </c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11"/>
      <c r="DF77" s="111"/>
      <c r="DG77" s="111"/>
      <c r="DH77" s="111"/>
      <c r="DI77" s="111"/>
      <c r="DJ77" s="111"/>
    </row>
    <row r="78" spans="1:114" s="110" customFormat="1" ht="15" customHeight="1" thickBot="1" x14ac:dyDescent="0.35">
      <c r="A78" s="10" t="s">
        <v>102</v>
      </c>
      <c r="B78" s="11" t="s">
        <v>21</v>
      </c>
      <c r="C78" s="64" t="s">
        <v>162</v>
      </c>
      <c r="D78" s="40">
        <f t="shared" si="75"/>
        <v>18062</v>
      </c>
      <c r="E78" s="85">
        <v>26009.279999999999</v>
      </c>
      <c r="F78" s="192"/>
      <c r="G78" s="174">
        <f t="shared" si="73"/>
        <v>41614.847999999998</v>
      </c>
      <c r="H78" s="179"/>
      <c r="I78" s="200" t="str">
        <f>$A$139</f>
        <v>CRU.SU-100 1/2</v>
      </c>
      <c r="J78" s="42" t="str">
        <f>$B$139</f>
        <v>Стеллаж узкий высокий</v>
      </c>
      <c r="K78" s="42" t="str">
        <f>$C$139</f>
        <v>450*442*2000</v>
      </c>
      <c r="L78" s="42">
        <v>1</v>
      </c>
      <c r="M78" s="83">
        <f>$D$139</f>
        <v>14955</v>
      </c>
      <c r="N78" s="16"/>
      <c r="O78" s="82" t="str">
        <f>$A$140</f>
        <v>CRU.SU-100 2/2</v>
      </c>
      <c r="P78" s="42" t="str">
        <f>$B$140</f>
        <v>Стеллаж узкий высокий</v>
      </c>
      <c r="Q78" s="42" t="str">
        <f>$C$140</f>
        <v>450*442*2000</v>
      </c>
      <c r="R78" s="42">
        <v>1</v>
      </c>
      <c r="S78" s="83">
        <f>$D$140</f>
        <v>3107</v>
      </c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11"/>
      <c r="DF78" s="111"/>
      <c r="DG78" s="111"/>
      <c r="DH78" s="111"/>
      <c r="DI78" s="111"/>
      <c r="DJ78" s="111"/>
    </row>
    <row r="79" spans="1:114" s="110" customFormat="1" ht="15" customHeight="1" x14ac:dyDescent="0.3">
      <c r="A79" s="10" t="s">
        <v>57</v>
      </c>
      <c r="B79" s="11" t="s">
        <v>22</v>
      </c>
      <c r="C79" s="64" t="s">
        <v>163</v>
      </c>
      <c r="D79" s="40">
        <v>9678</v>
      </c>
      <c r="E79" s="85">
        <v>13936.32</v>
      </c>
      <c r="F79" s="192"/>
      <c r="G79" s="174">
        <f t="shared" si="73"/>
        <v>22298.112000000001</v>
      </c>
      <c r="H79" s="179"/>
      <c r="I79" s="19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11"/>
      <c r="DF79" s="111"/>
      <c r="DG79" s="111"/>
      <c r="DH79" s="111"/>
      <c r="DI79" s="111"/>
      <c r="DJ79" s="111"/>
    </row>
    <row r="80" spans="1:114" s="110" customFormat="1" ht="15" customHeight="1" thickBot="1" x14ac:dyDescent="0.35">
      <c r="A80" s="12" t="s">
        <v>58</v>
      </c>
      <c r="B80" s="13" t="s">
        <v>23</v>
      </c>
      <c r="C80" s="88" t="s">
        <v>164</v>
      </c>
      <c r="D80" s="42">
        <v>8627</v>
      </c>
      <c r="E80" s="83">
        <v>12422.880000000001</v>
      </c>
      <c r="F80" s="192"/>
      <c r="G80" s="174">
        <f t="shared" si="73"/>
        <v>19876.608</v>
      </c>
      <c r="H80" s="179"/>
      <c r="I80" s="19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11"/>
      <c r="DF80" s="111"/>
      <c r="DG80" s="111"/>
      <c r="DH80" s="111"/>
      <c r="DI80" s="111"/>
      <c r="DJ80" s="111"/>
    </row>
    <row r="81" spans="1:114" s="110" customFormat="1" ht="15" customHeight="1" thickBot="1" x14ac:dyDescent="0.35">
      <c r="A81" s="155" t="s">
        <v>316</v>
      </c>
      <c r="B81" s="156"/>
      <c r="C81" s="156"/>
      <c r="D81" s="157"/>
      <c r="E81" s="158"/>
      <c r="F81" s="192"/>
      <c r="G81" s="174">
        <f t="shared" si="73"/>
        <v>0</v>
      </c>
      <c r="H81" s="179"/>
      <c r="I81" s="19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11"/>
      <c r="DF81" s="111"/>
      <c r="DG81" s="111"/>
      <c r="DH81" s="111"/>
      <c r="DI81" s="111"/>
      <c r="DJ81" s="111"/>
    </row>
    <row r="82" spans="1:114" s="110" customFormat="1" ht="15" customHeight="1" x14ac:dyDescent="0.3">
      <c r="A82" s="52" t="s">
        <v>263</v>
      </c>
      <c r="B82" s="57" t="s">
        <v>179</v>
      </c>
      <c r="C82" s="54" t="s">
        <v>53</v>
      </c>
      <c r="D82" s="55">
        <f>D156</f>
        <v>6636</v>
      </c>
      <c r="E82" s="56">
        <v>9555.84</v>
      </c>
      <c r="F82" s="192"/>
      <c r="G82" s="174">
        <f t="shared" si="73"/>
        <v>15289.344000000001</v>
      </c>
      <c r="H82" s="179"/>
      <c r="I82" s="19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11"/>
      <c r="DF82" s="111"/>
      <c r="DG82" s="111"/>
      <c r="DH82" s="111"/>
      <c r="DI82" s="111"/>
      <c r="DJ82" s="111"/>
    </row>
    <row r="83" spans="1:114" s="110" customFormat="1" ht="15" customHeight="1" x14ac:dyDescent="0.3">
      <c r="A83" s="10" t="s">
        <v>264</v>
      </c>
      <c r="B83" s="11" t="s">
        <v>180</v>
      </c>
      <c r="C83" s="64" t="s">
        <v>67</v>
      </c>
      <c r="D83" s="40">
        <f t="shared" ref="D83:D88" si="76">D157</f>
        <v>4261</v>
      </c>
      <c r="E83" s="85">
        <v>6135.84</v>
      </c>
      <c r="F83" s="192"/>
      <c r="G83" s="174">
        <f t="shared" si="73"/>
        <v>9817.344000000001</v>
      </c>
      <c r="H83" s="179"/>
      <c r="I83" s="19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11"/>
      <c r="DF83" s="111"/>
      <c r="DG83" s="111"/>
      <c r="DH83" s="111"/>
      <c r="DI83" s="111"/>
      <c r="DJ83" s="111"/>
    </row>
    <row r="84" spans="1:114" s="110" customFormat="1" ht="15" customHeight="1" x14ac:dyDescent="0.3">
      <c r="A84" s="10" t="s">
        <v>265</v>
      </c>
      <c r="B84" s="11" t="s">
        <v>181</v>
      </c>
      <c r="C84" s="64" t="s">
        <v>67</v>
      </c>
      <c r="D84" s="40">
        <f t="shared" si="76"/>
        <v>4261</v>
      </c>
      <c r="E84" s="85">
        <v>6135.84</v>
      </c>
      <c r="F84" s="192"/>
      <c r="G84" s="174">
        <f t="shared" si="73"/>
        <v>9817.344000000001</v>
      </c>
      <c r="H84" s="179"/>
      <c r="I84" s="19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11"/>
      <c r="DF84" s="111"/>
      <c r="DG84" s="111"/>
      <c r="DH84" s="111"/>
      <c r="DI84" s="111"/>
      <c r="DJ84" s="111"/>
    </row>
    <row r="85" spans="1:114" s="110" customFormat="1" ht="15" customHeight="1" x14ac:dyDescent="0.3">
      <c r="A85" s="10" t="s">
        <v>266</v>
      </c>
      <c r="B85" s="11" t="s">
        <v>182</v>
      </c>
      <c r="C85" s="64" t="s">
        <v>54</v>
      </c>
      <c r="D85" s="40">
        <f t="shared" si="76"/>
        <v>3269</v>
      </c>
      <c r="E85" s="85">
        <v>4707.3599999999997</v>
      </c>
      <c r="F85" s="192"/>
      <c r="G85" s="174">
        <f t="shared" si="73"/>
        <v>7531.7759999999998</v>
      </c>
      <c r="H85" s="179"/>
      <c r="I85" s="19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11"/>
      <c r="DF85" s="111"/>
      <c r="DG85" s="111"/>
      <c r="DH85" s="111"/>
      <c r="DI85" s="111"/>
      <c r="DJ85" s="111"/>
    </row>
    <row r="86" spans="1:114" s="110" customFormat="1" ht="15" customHeight="1" x14ac:dyDescent="0.3">
      <c r="A86" s="10" t="s">
        <v>267</v>
      </c>
      <c r="B86" s="11" t="s">
        <v>183</v>
      </c>
      <c r="C86" s="64" t="s">
        <v>54</v>
      </c>
      <c r="D86" s="40">
        <f t="shared" si="76"/>
        <v>3269</v>
      </c>
      <c r="E86" s="85">
        <v>4707.3599999999997</v>
      </c>
      <c r="F86" s="192"/>
      <c r="G86" s="174">
        <f t="shared" si="73"/>
        <v>7531.7759999999998</v>
      </c>
      <c r="H86" s="179"/>
      <c r="I86" s="19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11"/>
      <c r="DF86" s="111"/>
      <c r="DG86" s="111"/>
      <c r="DH86" s="111"/>
      <c r="DI86" s="111"/>
      <c r="DJ86" s="111"/>
    </row>
    <row r="87" spans="1:114" s="110" customFormat="1" ht="15" customHeight="1" x14ac:dyDescent="0.3">
      <c r="A87" s="10" t="s">
        <v>268</v>
      </c>
      <c r="B87" s="11" t="s">
        <v>173</v>
      </c>
      <c r="C87" s="64" t="s">
        <v>56</v>
      </c>
      <c r="D87" s="40">
        <f t="shared" si="76"/>
        <v>8177</v>
      </c>
      <c r="E87" s="85">
        <v>11774.880000000001</v>
      </c>
      <c r="F87" s="192"/>
      <c r="G87" s="174">
        <f t="shared" si="73"/>
        <v>18839.808000000001</v>
      </c>
      <c r="H87" s="179"/>
      <c r="I87" s="19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11"/>
      <c r="DF87" s="111"/>
      <c r="DG87" s="111"/>
      <c r="DH87" s="111"/>
      <c r="DI87" s="111"/>
      <c r="DJ87" s="111"/>
    </row>
    <row r="88" spans="1:114" s="110" customFormat="1" ht="15" customHeight="1" thickBot="1" x14ac:dyDescent="0.35">
      <c r="A88" s="12" t="s">
        <v>269</v>
      </c>
      <c r="B88" s="13" t="s">
        <v>168</v>
      </c>
      <c r="C88" s="88" t="s">
        <v>66</v>
      </c>
      <c r="D88" s="42">
        <f t="shared" si="76"/>
        <v>5104</v>
      </c>
      <c r="E88" s="83">
        <v>7349.76</v>
      </c>
      <c r="F88" s="192"/>
      <c r="G88" s="174">
        <f t="shared" si="73"/>
        <v>11759.616</v>
      </c>
      <c r="H88" s="179"/>
      <c r="I88" s="19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11"/>
      <c r="DF88" s="111"/>
      <c r="DG88" s="111"/>
      <c r="DH88" s="111"/>
      <c r="DI88" s="111"/>
      <c r="DJ88" s="111"/>
    </row>
    <row r="89" spans="1:114" s="110" customFormat="1" ht="15" customHeight="1" thickBot="1" x14ac:dyDescent="0.35">
      <c r="A89" s="155" t="s">
        <v>317</v>
      </c>
      <c r="B89" s="156"/>
      <c r="C89" s="156"/>
      <c r="D89" s="157"/>
      <c r="E89" s="158"/>
      <c r="F89" s="192"/>
      <c r="G89" s="174">
        <f t="shared" si="73"/>
        <v>0</v>
      </c>
      <c r="H89" s="179"/>
      <c r="I89" s="19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11"/>
      <c r="DF89" s="111"/>
      <c r="DG89" s="111"/>
      <c r="DH89" s="111"/>
      <c r="DI89" s="111"/>
      <c r="DJ89" s="111"/>
    </row>
    <row r="90" spans="1:114" s="110" customFormat="1" ht="15" customHeight="1" x14ac:dyDescent="0.3">
      <c r="A90" s="52" t="s">
        <v>270</v>
      </c>
      <c r="B90" s="57" t="s">
        <v>109</v>
      </c>
      <c r="C90" s="54" t="s">
        <v>53</v>
      </c>
      <c r="D90" s="55">
        <f>L90*M90+R90*S90</f>
        <v>8792</v>
      </c>
      <c r="E90" s="56">
        <v>12660.48</v>
      </c>
      <c r="F90" s="192"/>
      <c r="G90" s="174">
        <f t="shared" si="73"/>
        <v>20256.768</v>
      </c>
      <c r="H90" s="179"/>
      <c r="I90" s="197" t="str">
        <f>$A$164</f>
        <v>FR.SR-101 black</v>
      </c>
      <c r="J90" s="41" t="str">
        <f>$B$164</f>
        <v>Фасад высокий стекло в раме лакобель черный</v>
      </c>
      <c r="K90" s="41" t="str">
        <f>$C$164</f>
        <v>444*18*1989</v>
      </c>
      <c r="L90" s="41">
        <v>1</v>
      </c>
      <c r="M90" s="81">
        <f>$D$164</f>
        <v>8316</v>
      </c>
      <c r="N90" s="16"/>
      <c r="O90" s="80" t="str">
        <f t="shared" ref="O90:O103" si="77">$A$206</f>
        <v>FR.RS-1</v>
      </c>
      <c r="P90" s="41" t="str">
        <f t="shared" ref="P90:P103" si="78">$B$206</f>
        <v>Ручка для фасада стекло толщиной 4мм</v>
      </c>
      <c r="Q90" s="41" t="str">
        <f t="shared" ref="Q90:Q103" si="79">$C$206</f>
        <v>МО=128мм</v>
      </c>
      <c r="R90" s="41">
        <v>1</v>
      </c>
      <c r="S90" s="81">
        <f t="shared" ref="S90:S103" si="80">$D$206</f>
        <v>476</v>
      </c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11"/>
      <c r="DF90" s="111"/>
      <c r="DG90" s="111"/>
      <c r="DH90" s="111"/>
      <c r="DI90" s="111"/>
      <c r="DJ90" s="111"/>
    </row>
    <row r="91" spans="1:114" s="110" customFormat="1" ht="15" customHeight="1" x14ac:dyDescent="0.3">
      <c r="A91" s="10" t="s">
        <v>271</v>
      </c>
      <c r="B91" s="11" t="s">
        <v>110</v>
      </c>
      <c r="C91" s="64" t="s">
        <v>53</v>
      </c>
      <c r="D91" s="40">
        <f t="shared" ref="D91:D103" si="81">L91*M91+R91*S91</f>
        <v>8792</v>
      </c>
      <c r="E91" s="85">
        <v>12660.48</v>
      </c>
      <c r="F91" s="192"/>
      <c r="G91" s="174">
        <f t="shared" si="73"/>
        <v>20256.768</v>
      </c>
      <c r="H91" s="182"/>
      <c r="I91" s="198" t="str">
        <f>$A$165</f>
        <v>FR.SR-101 white</v>
      </c>
      <c r="J91" s="40" t="str">
        <f>$B$165</f>
        <v>Фасад высокий стекло в раме лакобель белый</v>
      </c>
      <c r="K91" s="40" t="str">
        <f>$C$165</f>
        <v>444*18*1989</v>
      </c>
      <c r="L91" s="40">
        <v>1</v>
      </c>
      <c r="M91" s="85">
        <f>$D$165</f>
        <v>8316</v>
      </c>
      <c r="N91" s="16"/>
      <c r="O91" s="84" t="str">
        <f t="shared" si="77"/>
        <v>FR.RS-1</v>
      </c>
      <c r="P91" s="40" t="str">
        <f t="shared" si="78"/>
        <v>Ручка для фасада стекло толщиной 4мм</v>
      </c>
      <c r="Q91" s="40" t="str">
        <f t="shared" si="79"/>
        <v>МО=128мм</v>
      </c>
      <c r="R91" s="40">
        <v>1</v>
      </c>
      <c r="S91" s="85">
        <f t="shared" si="80"/>
        <v>476</v>
      </c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11"/>
      <c r="DF91" s="111"/>
      <c r="DG91" s="111"/>
      <c r="DH91" s="111"/>
      <c r="DI91" s="111"/>
      <c r="DJ91" s="111"/>
    </row>
    <row r="92" spans="1:114" s="110" customFormat="1" ht="15" customHeight="1" x14ac:dyDescent="0.3">
      <c r="A92" s="10" t="s">
        <v>272</v>
      </c>
      <c r="B92" s="11" t="s">
        <v>115</v>
      </c>
      <c r="C92" s="64" t="s">
        <v>67</v>
      </c>
      <c r="D92" s="40">
        <f t="shared" si="81"/>
        <v>6902</v>
      </c>
      <c r="E92" s="85">
        <v>9938.880000000001</v>
      </c>
      <c r="F92" s="192"/>
      <c r="G92" s="174">
        <f t="shared" si="73"/>
        <v>15902.208000000002</v>
      </c>
      <c r="H92" s="179"/>
      <c r="I92" s="198" t="str">
        <f>$A$166</f>
        <v>FR.SR-201 (L) black</v>
      </c>
      <c r="J92" s="40" t="str">
        <f>$B$166</f>
        <v>Фасад средний стекло в раме лакобель черный левый</v>
      </c>
      <c r="K92" s="40" t="str">
        <f>$C$166</f>
        <v>444*18*1191</v>
      </c>
      <c r="L92" s="40">
        <v>1</v>
      </c>
      <c r="M92" s="85">
        <f>$D$166</f>
        <v>6426</v>
      </c>
      <c r="N92" s="16"/>
      <c r="O92" s="84" t="str">
        <f t="shared" si="77"/>
        <v>FR.RS-1</v>
      </c>
      <c r="P92" s="40" t="str">
        <f t="shared" si="78"/>
        <v>Ручка для фасада стекло толщиной 4мм</v>
      </c>
      <c r="Q92" s="40" t="str">
        <f t="shared" si="79"/>
        <v>МО=128мм</v>
      </c>
      <c r="R92" s="40">
        <v>1</v>
      </c>
      <c r="S92" s="85">
        <f t="shared" si="80"/>
        <v>476</v>
      </c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11"/>
      <c r="DF92" s="111"/>
      <c r="DG92" s="111"/>
      <c r="DH92" s="111"/>
      <c r="DI92" s="111"/>
      <c r="DJ92" s="111"/>
    </row>
    <row r="93" spans="1:114" s="110" customFormat="1" ht="15" customHeight="1" x14ac:dyDescent="0.3">
      <c r="A93" s="10" t="s">
        <v>273</v>
      </c>
      <c r="B93" s="11" t="s">
        <v>116</v>
      </c>
      <c r="C93" s="64" t="s">
        <v>67</v>
      </c>
      <c r="D93" s="40">
        <f t="shared" si="81"/>
        <v>6902</v>
      </c>
      <c r="E93" s="85">
        <v>9938.880000000001</v>
      </c>
      <c r="F93" s="192"/>
      <c r="G93" s="174">
        <f t="shared" si="73"/>
        <v>15902.208000000002</v>
      </c>
      <c r="H93" s="179"/>
      <c r="I93" s="198" t="str">
        <f>$A$167</f>
        <v>FR.SR-201 (R) black</v>
      </c>
      <c r="J93" s="40" t="str">
        <f>$B$167</f>
        <v>Фасад средний стекло в раме лакобель черный правый</v>
      </c>
      <c r="K93" s="40" t="str">
        <f>$C$167</f>
        <v>444*18*1191</v>
      </c>
      <c r="L93" s="40">
        <v>1</v>
      </c>
      <c r="M93" s="85">
        <f>$D$167</f>
        <v>6426</v>
      </c>
      <c r="N93" s="16"/>
      <c r="O93" s="84" t="str">
        <f t="shared" si="77"/>
        <v>FR.RS-1</v>
      </c>
      <c r="P93" s="40" t="str">
        <f t="shared" si="78"/>
        <v>Ручка для фасада стекло толщиной 4мм</v>
      </c>
      <c r="Q93" s="40" t="str">
        <f t="shared" si="79"/>
        <v>МО=128мм</v>
      </c>
      <c r="R93" s="40">
        <v>1</v>
      </c>
      <c r="S93" s="85">
        <f t="shared" si="80"/>
        <v>476</v>
      </c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11"/>
      <c r="DF93" s="111"/>
      <c r="DG93" s="111"/>
      <c r="DH93" s="111"/>
      <c r="DI93" s="111"/>
      <c r="DJ93" s="111"/>
    </row>
    <row r="94" spans="1:114" s="110" customFormat="1" ht="15" customHeight="1" x14ac:dyDescent="0.3">
      <c r="A94" s="10" t="s">
        <v>274</v>
      </c>
      <c r="B94" s="11" t="s">
        <v>117</v>
      </c>
      <c r="C94" s="64" t="s">
        <v>67</v>
      </c>
      <c r="D94" s="40">
        <f t="shared" si="81"/>
        <v>6902</v>
      </c>
      <c r="E94" s="85">
        <v>9938.880000000001</v>
      </c>
      <c r="F94" s="192"/>
      <c r="G94" s="174">
        <f t="shared" si="73"/>
        <v>15902.208000000002</v>
      </c>
      <c r="H94" s="182"/>
      <c r="I94" s="198" t="str">
        <f>$A$168</f>
        <v>FR.SR-201 (L) white</v>
      </c>
      <c r="J94" s="40" t="str">
        <f>$B$168</f>
        <v>Фасад средний стекло в раме лакобель белый левый</v>
      </c>
      <c r="K94" s="40" t="str">
        <f>$C$168</f>
        <v>444*18*1191</v>
      </c>
      <c r="L94" s="40">
        <v>1</v>
      </c>
      <c r="M94" s="85">
        <f>$D$168</f>
        <v>6426</v>
      </c>
      <c r="N94" s="16"/>
      <c r="O94" s="84" t="str">
        <f t="shared" si="77"/>
        <v>FR.RS-1</v>
      </c>
      <c r="P94" s="40" t="str">
        <f t="shared" si="78"/>
        <v>Ручка для фасада стекло толщиной 4мм</v>
      </c>
      <c r="Q94" s="40" t="str">
        <f t="shared" si="79"/>
        <v>МО=128мм</v>
      </c>
      <c r="R94" s="40">
        <v>1</v>
      </c>
      <c r="S94" s="85">
        <f t="shared" si="80"/>
        <v>476</v>
      </c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11"/>
      <c r="DF94" s="111"/>
      <c r="DG94" s="111"/>
      <c r="DH94" s="111"/>
      <c r="DI94" s="111"/>
      <c r="DJ94" s="111"/>
    </row>
    <row r="95" spans="1:114" s="110" customFormat="1" ht="15" customHeight="1" x14ac:dyDescent="0.3">
      <c r="A95" s="10" t="s">
        <v>275</v>
      </c>
      <c r="B95" s="11" t="s">
        <v>118</v>
      </c>
      <c r="C95" s="64" t="s">
        <v>67</v>
      </c>
      <c r="D95" s="40">
        <f t="shared" si="81"/>
        <v>6902</v>
      </c>
      <c r="E95" s="85">
        <v>9938.880000000001</v>
      </c>
      <c r="F95" s="192"/>
      <c r="G95" s="174">
        <f t="shared" si="73"/>
        <v>15902.208000000002</v>
      </c>
      <c r="H95" s="182"/>
      <c r="I95" s="198" t="str">
        <f>$A$169</f>
        <v>FR.SR-201 (R) white</v>
      </c>
      <c r="J95" s="40" t="str">
        <f>$B$169</f>
        <v>Фасад средний стекло в раме лакобель белый правый</v>
      </c>
      <c r="K95" s="40" t="str">
        <f>$C$169</f>
        <v>444*18*1191</v>
      </c>
      <c r="L95" s="40">
        <v>1</v>
      </c>
      <c r="M95" s="85">
        <f>$D$169</f>
        <v>6426</v>
      </c>
      <c r="N95" s="16"/>
      <c r="O95" s="84" t="str">
        <f t="shared" si="77"/>
        <v>FR.RS-1</v>
      </c>
      <c r="P95" s="40" t="str">
        <f t="shared" si="78"/>
        <v>Ручка для фасада стекло толщиной 4мм</v>
      </c>
      <c r="Q95" s="40" t="str">
        <f t="shared" si="79"/>
        <v>МО=128мм</v>
      </c>
      <c r="R95" s="40">
        <v>1</v>
      </c>
      <c r="S95" s="85">
        <f t="shared" si="80"/>
        <v>476</v>
      </c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11"/>
      <c r="DF95" s="111"/>
      <c r="DG95" s="111"/>
      <c r="DH95" s="111"/>
      <c r="DI95" s="111"/>
      <c r="DJ95" s="111"/>
    </row>
    <row r="96" spans="1:114" s="110" customFormat="1" ht="15" customHeight="1" x14ac:dyDescent="0.3">
      <c r="A96" s="10" t="s">
        <v>276</v>
      </c>
      <c r="B96" s="11" t="s">
        <v>119</v>
      </c>
      <c r="C96" s="64" t="s">
        <v>54</v>
      </c>
      <c r="D96" s="40">
        <f t="shared" si="81"/>
        <v>5863</v>
      </c>
      <c r="E96" s="85">
        <v>8442.7199999999993</v>
      </c>
      <c r="F96" s="192"/>
      <c r="G96" s="174">
        <f t="shared" si="73"/>
        <v>13508.351999999999</v>
      </c>
      <c r="H96" s="179"/>
      <c r="I96" s="198" t="str">
        <f>$A$170</f>
        <v>FR.SR-301 (L) black</v>
      </c>
      <c r="J96" s="40" t="str">
        <f>$B$170</f>
        <v>Фасад низкий стекло в раме лакобель черный левый</v>
      </c>
      <c r="K96" s="40" t="str">
        <f>$C$170</f>
        <v>444*18*796</v>
      </c>
      <c r="L96" s="40">
        <v>1</v>
      </c>
      <c r="M96" s="85">
        <f>$D$170</f>
        <v>5387</v>
      </c>
      <c r="N96" s="16"/>
      <c r="O96" s="84" t="str">
        <f t="shared" si="77"/>
        <v>FR.RS-1</v>
      </c>
      <c r="P96" s="40" t="str">
        <f t="shared" si="78"/>
        <v>Ручка для фасада стекло толщиной 4мм</v>
      </c>
      <c r="Q96" s="40" t="str">
        <f t="shared" si="79"/>
        <v>МО=128мм</v>
      </c>
      <c r="R96" s="40">
        <v>1</v>
      </c>
      <c r="S96" s="85">
        <f t="shared" si="80"/>
        <v>476</v>
      </c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11"/>
      <c r="DF96" s="111"/>
      <c r="DG96" s="111"/>
      <c r="DH96" s="111"/>
      <c r="DI96" s="111"/>
      <c r="DJ96" s="111"/>
    </row>
    <row r="97" spans="1:120" s="110" customFormat="1" ht="15" customHeight="1" x14ac:dyDescent="0.3">
      <c r="A97" s="10" t="s">
        <v>277</v>
      </c>
      <c r="B97" s="75" t="s">
        <v>120</v>
      </c>
      <c r="C97" s="64" t="s">
        <v>54</v>
      </c>
      <c r="D97" s="76">
        <f t="shared" si="81"/>
        <v>5863</v>
      </c>
      <c r="E97" s="77">
        <v>8442.7199999999993</v>
      </c>
      <c r="F97" s="192"/>
      <c r="G97" s="174">
        <f t="shared" si="73"/>
        <v>13508.351999999999</v>
      </c>
      <c r="H97" s="179"/>
      <c r="I97" s="198" t="str">
        <f>$A$171</f>
        <v>FR.SR-301 (R) black</v>
      </c>
      <c r="J97" s="40" t="str">
        <f>$B$171</f>
        <v>Фасад низкий стекло в раме лакобель черный правый</v>
      </c>
      <c r="K97" s="40" t="str">
        <f>$C$171</f>
        <v>444*18*796</v>
      </c>
      <c r="L97" s="40">
        <v>1</v>
      </c>
      <c r="M97" s="85">
        <f>$D$171</f>
        <v>5387</v>
      </c>
      <c r="N97" s="16"/>
      <c r="O97" s="84" t="str">
        <f t="shared" si="77"/>
        <v>FR.RS-1</v>
      </c>
      <c r="P97" s="40" t="str">
        <f t="shared" si="78"/>
        <v>Ручка для фасада стекло толщиной 4мм</v>
      </c>
      <c r="Q97" s="40" t="str">
        <f t="shared" si="79"/>
        <v>МО=128мм</v>
      </c>
      <c r="R97" s="40">
        <v>1</v>
      </c>
      <c r="S97" s="85">
        <f t="shared" si="80"/>
        <v>476</v>
      </c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11"/>
      <c r="DF97" s="111"/>
      <c r="DG97" s="111"/>
      <c r="DH97" s="111"/>
      <c r="DI97" s="111"/>
      <c r="DJ97" s="111"/>
    </row>
    <row r="98" spans="1:120" s="110" customFormat="1" ht="15" customHeight="1" x14ac:dyDescent="0.3">
      <c r="A98" s="10" t="s">
        <v>278</v>
      </c>
      <c r="B98" s="11" t="s">
        <v>121</v>
      </c>
      <c r="C98" s="64" t="s">
        <v>54</v>
      </c>
      <c r="D98" s="40">
        <f t="shared" si="81"/>
        <v>5863</v>
      </c>
      <c r="E98" s="85">
        <v>8442.7199999999993</v>
      </c>
      <c r="F98" s="192"/>
      <c r="G98" s="174">
        <f t="shared" si="73"/>
        <v>13508.351999999999</v>
      </c>
      <c r="H98" s="182"/>
      <c r="I98" s="198" t="str">
        <f>$A$172</f>
        <v>FR.SR-301 (L) white</v>
      </c>
      <c r="J98" s="40" t="str">
        <f>$B$172</f>
        <v>Фасад низкий стекло в раме лакобель белый левый</v>
      </c>
      <c r="K98" s="40" t="str">
        <f>$C$172</f>
        <v>444*18*796</v>
      </c>
      <c r="L98" s="40">
        <v>1</v>
      </c>
      <c r="M98" s="85">
        <f>$D$172</f>
        <v>5387</v>
      </c>
      <c r="N98" s="16"/>
      <c r="O98" s="84" t="str">
        <f t="shared" si="77"/>
        <v>FR.RS-1</v>
      </c>
      <c r="P98" s="40" t="str">
        <f t="shared" si="78"/>
        <v>Ручка для фасада стекло толщиной 4мм</v>
      </c>
      <c r="Q98" s="40" t="str">
        <f t="shared" si="79"/>
        <v>МО=128мм</v>
      </c>
      <c r="R98" s="40">
        <v>1</v>
      </c>
      <c r="S98" s="85">
        <f t="shared" si="80"/>
        <v>476</v>
      </c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11"/>
      <c r="DF98" s="111"/>
      <c r="DG98" s="111"/>
      <c r="DH98" s="111"/>
      <c r="DI98" s="111"/>
      <c r="DJ98" s="111"/>
    </row>
    <row r="99" spans="1:120" s="110" customFormat="1" ht="15" customHeight="1" x14ac:dyDescent="0.3">
      <c r="A99" s="10" t="s">
        <v>279</v>
      </c>
      <c r="B99" s="11" t="s">
        <v>122</v>
      </c>
      <c r="C99" s="64" t="s">
        <v>54</v>
      </c>
      <c r="D99" s="40">
        <f t="shared" si="81"/>
        <v>5863</v>
      </c>
      <c r="E99" s="85">
        <v>8442.7199999999993</v>
      </c>
      <c r="F99" s="192"/>
      <c r="G99" s="174">
        <f t="shared" si="73"/>
        <v>13508.351999999999</v>
      </c>
      <c r="H99" s="182"/>
      <c r="I99" s="198" t="str">
        <f>$A$173</f>
        <v>FR.SR-301 (R) white</v>
      </c>
      <c r="J99" s="40" t="str">
        <f>$B$173</f>
        <v>Фасад низкий стекло в раме лакобель белый правый</v>
      </c>
      <c r="K99" s="40" t="str">
        <f>$C$173</f>
        <v>444*18*796</v>
      </c>
      <c r="L99" s="40">
        <v>1</v>
      </c>
      <c r="M99" s="85">
        <f>$D$173</f>
        <v>5387</v>
      </c>
      <c r="N99" s="16"/>
      <c r="O99" s="84" t="str">
        <f t="shared" si="77"/>
        <v>FR.RS-1</v>
      </c>
      <c r="P99" s="40" t="str">
        <f t="shared" si="78"/>
        <v>Ручка для фасада стекло толщиной 4мм</v>
      </c>
      <c r="Q99" s="40" t="str">
        <f t="shared" si="79"/>
        <v>МО=128мм</v>
      </c>
      <c r="R99" s="40">
        <v>1</v>
      </c>
      <c r="S99" s="85">
        <f t="shared" si="80"/>
        <v>476</v>
      </c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11"/>
      <c r="DF99" s="111"/>
      <c r="DG99" s="111"/>
      <c r="DH99" s="111"/>
      <c r="DI99" s="111"/>
      <c r="DJ99" s="111"/>
    </row>
    <row r="100" spans="1:120" s="110" customFormat="1" ht="15" customHeight="1" x14ac:dyDescent="0.3">
      <c r="A100" s="10" t="s">
        <v>280</v>
      </c>
      <c r="B100" s="11" t="s">
        <v>111</v>
      </c>
      <c r="C100" s="64" t="s">
        <v>56</v>
      </c>
      <c r="D100" s="40">
        <f t="shared" si="81"/>
        <v>9832</v>
      </c>
      <c r="E100" s="85">
        <v>14158.080000000002</v>
      </c>
      <c r="F100" s="192"/>
      <c r="G100" s="174">
        <f t="shared" si="73"/>
        <v>22652.928</v>
      </c>
      <c r="H100" s="179"/>
      <c r="I100" s="198" t="str">
        <f>$A$174</f>
        <v>FR.SR-401 black</v>
      </c>
      <c r="J100" s="40" t="str">
        <f>$B$174</f>
        <v>Фасад высокий широкий стекло в раме лакобель черный</v>
      </c>
      <c r="K100" s="40" t="str">
        <f>$C$174</f>
        <v>594*18*1989</v>
      </c>
      <c r="L100" s="40">
        <v>1</v>
      </c>
      <c r="M100" s="85">
        <f>$D$174</f>
        <v>9356</v>
      </c>
      <c r="N100" s="16"/>
      <c r="O100" s="84" t="str">
        <f t="shared" si="77"/>
        <v>FR.RS-1</v>
      </c>
      <c r="P100" s="40" t="str">
        <f t="shared" si="78"/>
        <v>Ручка для фасада стекло толщиной 4мм</v>
      </c>
      <c r="Q100" s="40" t="str">
        <f t="shared" si="79"/>
        <v>МО=128мм</v>
      </c>
      <c r="R100" s="40">
        <v>1</v>
      </c>
      <c r="S100" s="85">
        <f t="shared" si="80"/>
        <v>476</v>
      </c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11"/>
      <c r="DF100" s="111"/>
      <c r="DG100" s="111"/>
      <c r="DH100" s="111"/>
      <c r="DI100" s="111"/>
      <c r="DJ100" s="111"/>
    </row>
    <row r="101" spans="1:120" s="110" customFormat="1" ht="15" customHeight="1" x14ac:dyDescent="0.3">
      <c r="A101" s="10" t="s">
        <v>281</v>
      </c>
      <c r="B101" s="11" t="s">
        <v>112</v>
      </c>
      <c r="C101" s="64" t="s">
        <v>56</v>
      </c>
      <c r="D101" s="40">
        <f t="shared" si="81"/>
        <v>9832</v>
      </c>
      <c r="E101" s="85">
        <v>14158.080000000002</v>
      </c>
      <c r="F101" s="192"/>
      <c r="G101" s="174">
        <f t="shared" si="73"/>
        <v>22652.928</v>
      </c>
      <c r="H101" s="182"/>
      <c r="I101" s="198" t="str">
        <f>$A$175</f>
        <v>FR.SR-401 white</v>
      </c>
      <c r="J101" s="40" t="str">
        <f>$B$175</f>
        <v>Фасад высокий широкий стекло в раме лакобель белый</v>
      </c>
      <c r="K101" s="40" t="str">
        <f>$C$175</f>
        <v>594*18*1989</v>
      </c>
      <c r="L101" s="40">
        <v>1</v>
      </c>
      <c r="M101" s="85">
        <f>$D$175</f>
        <v>9356</v>
      </c>
      <c r="N101" s="16"/>
      <c r="O101" s="84" t="str">
        <f t="shared" si="77"/>
        <v>FR.RS-1</v>
      </c>
      <c r="P101" s="40" t="str">
        <f t="shared" si="78"/>
        <v>Ручка для фасада стекло толщиной 4мм</v>
      </c>
      <c r="Q101" s="40" t="str">
        <f t="shared" si="79"/>
        <v>МО=128мм</v>
      </c>
      <c r="R101" s="40">
        <v>1</v>
      </c>
      <c r="S101" s="85">
        <f t="shared" si="80"/>
        <v>476</v>
      </c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11"/>
      <c r="DF101" s="111"/>
      <c r="DG101" s="111"/>
      <c r="DH101" s="111"/>
      <c r="DI101" s="111"/>
      <c r="DJ101" s="111"/>
    </row>
    <row r="102" spans="1:120" s="110" customFormat="1" ht="15" customHeight="1" x14ac:dyDescent="0.3">
      <c r="A102" s="10" t="s">
        <v>282</v>
      </c>
      <c r="B102" s="11" t="s">
        <v>113</v>
      </c>
      <c r="C102" s="64" t="s">
        <v>66</v>
      </c>
      <c r="D102" s="40">
        <f t="shared" si="81"/>
        <v>8225</v>
      </c>
      <c r="E102" s="85">
        <v>11844</v>
      </c>
      <c r="F102" s="192"/>
      <c r="G102" s="174">
        <f t="shared" si="73"/>
        <v>18950.400000000001</v>
      </c>
      <c r="H102" s="179"/>
      <c r="I102" s="198" t="str">
        <f>$A$176</f>
        <v>FR.SR-501 black</v>
      </c>
      <c r="J102" s="40" t="str">
        <f>$B$176</f>
        <v>Фасад высокий узкий стекло в раме лакобель черный</v>
      </c>
      <c r="K102" s="40" t="str">
        <f>$C$176</f>
        <v>294*18*1989</v>
      </c>
      <c r="L102" s="40">
        <v>1</v>
      </c>
      <c r="M102" s="85">
        <f>$D$176</f>
        <v>7749</v>
      </c>
      <c r="N102" s="16"/>
      <c r="O102" s="84" t="str">
        <f t="shared" si="77"/>
        <v>FR.RS-1</v>
      </c>
      <c r="P102" s="40" t="str">
        <f t="shared" si="78"/>
        <v>Ручка для фасада стекло толщиной 4мм</v>
      </c>
      <c r="Q102" s="40" t="str">
        <f t="shared" si="79"/>
        <v>МО=128мм</v>
      </c>
      <c r="R102" s="40">
        <v>1</v>
      </c>
      <c r="S102" s="85">
        <f t="shared" si="80"/>
        <v>476</v>
      </c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11"/>
      <c r="DF102" s="111"/>
      <c r="DG102" s="111"/>
      <c r="DH102" s="111"/>
      <c r="DI102" s="111"/>
      <c r="DJ102" s="111"/>
    </row>
    <row r="103" spans="1:120" s="110" customFormat="1" ht="15" customHeight="1" thickBot="1" x14ac:dyDescent="0.35">
      <c r="A103" s="12" t="s">
        <v>283</v>
      </c>
      <c r="B103" s="13" t="s">
        <v>114</v>
      </c>
      <c r="C103" s="88" t="s">
        <v>66</v>
      </c>
      <c r="D103" s="42">
        <f t="shared" si="81"/>
        <v>8225</v>
      </c>
      <c r="E103" s="83">
        <v>11844</v>
      </c>
      <c r="F103" s="192"/>
      <c r="G103" s="174">
        <f t="shared" si="73"/>
        <v>18950.400000000001</v>
      </c>
      <c r="H103" s="182"/>
      <c r="I103" s="200" t="str">
        <f>$A$177</f>
        <v>FR.SR-501 white</v>
      </c>
      <c r="J103" s="42" t="str">
        <f>$B$177</f>
        <v>Фасад высокий узкий стекло в раме лакобель белый</v>
      </c>
      <c r="K103" s="42" t="str">
        <f>$C$177</f>
        <v>294*18*1989</v>
      </c>
      <c r="L103" s="42">
        <v>1</v>
      </c>
      <c r="M103" s="83">
        <f>$D$177</f>
        <v>7749</v>
      </c>
      <c r="N103" s="16"/>
      <c r="O103" s="82" t="str">
        <f t="shared" si="77"/>
        <v>FR.RS-1</v>
      </c>
      <c r="P103" s="42" t="str">
        <f t="shared" si="78"/>
        <v>Ручка для фасада стекло толщиной 4мм</v>
      </c>
      <c r="Q103" s="42" t="str">
        <f t="shared" si="79"/>
        <v>МО=128мм</v>
      </c>
      <c r="R103" s="42">
        <v>1</v>
      </c>
      <c r="S103" s="83">
        <f t="shared" si="80"/>
        <v>476</v>
      </c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11"/>
      <c r="DF103" s="111"/>
      <c r="DG103" s="111"/>
      <c r="DH103" s="111"/>
      <c r="DI103" s="111"/>
      <c r="DJ103" s="111"/>
    </row>
    <row r="104" spans="1:120" ht="15" thickBot="1" x14ac:dyDescent="0.35">
      <c r="A104" s="159" t="s">
        <v>212</v>
      </c>
      <c r="B104" s="160"/>
      <c r="C104" s="160"/>
      <c r="D104" s="160"/>
      <c r="E104" s="161"/>
      <c r="F104" s="192"/>
      <c r="G104" s="174">
        <f t="shared" si="73"/>
        <v>0</v>
      </c>
    </row>
    <row r="105" spans="1:120" x14ac:dyDescent="0.3">
      <c r="A105" s="45" t="s">
        <v>184</v>
      </c>
      <c r="B105" s="46" t="s">
        <v>194</v>
      </c>
      <c r="C105" s="47" t="s">
        <v>195</v>
      </c>
      <c r="D105" s="47">
        <f>D208</f>
        <v>1254</v>
      </c>
      <c r="E105" s="48">
        <v>1805.7600000000002</v>
      </c>
      <c r="G105" s="174">
        <f t="shared" si="73"/>
        <v>2889.2160000000003</v>
      </c>
    </row>
    <row r="106" spans="1:120" x14ac:dyDescent="0.3">
      <c r="A106" s="8" t="s">
        <v>185</v>
      </c>
      <c r="B106" s="19" t="s">
        <v>204</v>
      </c>
      <c r="C106" s="24" t="s">
        <v>196</v>
      </c>
      <c r="D106" s="24">
        <f t="shared" ref="D106:D113" si="82">D209</f>
        <v>786</v>
      </c>
      <c r="E106" s="17">
        <v>1131.8399999999999</v>
      </c>
      <c r="G106" s="174">
        <f t="shared" si="73"/>
        <v>1810.944</v>
      </c>
    </row>
    <row r="107" spans="1:120" x14ac:dyDescent="0.3">
      <c r="A107" s="8" t="s">
        <v>189</v>
      </c>
      <c r="B107" s="19" t="s">
        <v>208</v>
      </c>
      <c r="C107" s="24" t="s">
        <v>200</v>
      </c>
      <c r="D107" s="24">
        <f t="shared" si="82"/>
        <v>908</v>
      </c>
      <c r="E107" s="17">
        <v>1307.52</v>
      </c>
      <c r="G107" s="174">
        <f t="shared" si="73"/>
        <v>2092.0320000000002</v>
      </c>
    </row>
    <row r="108" spans="1:120" s="18" customFormat="1" x14ac:dyDescent="0.3">
      <c r="A108" s="8" t="s">
        <v>191</v>
      </c>
      <c r="B108" s="19" t="s">
        <v>210</v>
      </c>
      <c r="C108" s="24" t="s">
        <v>202</v>
      </c>
      <c r="D108" s="24">
        <f t="shared" si="82"/>
        <v>1040</v>
      </c>
      <c r="E108" s="17">
        <v>1497.6</v>
      </c>
      <c r="F108" s="190"/>
      <c r="G108" s="174">
        <f t="shared" si="73"/>
        <v>2396.16</v>
      </c>
      <c r="H108" s="175"/>
      <c r="I108" s="193"/>
      <c r="DE108" s="102"/>
      <c r="DF108" s="102"/>
      <c r="DG108" s="102"/>
      <c r="DH108" s="102"/>
      <c r="DI108" s="102"/>
      <c r="DJ108" s="102"/>
      <c r="DK108" s="2"/>
      <c r="DL108" s="2"/>
      <c r="DM108" s="2"/>
      <c r="DN108" s="2"/>
      <c r="DO108" s="2"/>
      <c r="DP108" s="2"/>
    </row>
    <row r="109" spans="1:120" s="18" customFormat="1" x14ac:dyDescent="0.3">
      <c r="A109" s="8" t="s">
        <v>186</v>
      </c>
      <c r="B109" s="19" t="s">
        <v>205</v>
      </c>
      <c r="C109" s="24" t="s">
        <v>197</v>
      </c>
      <c r="D109" s="24">
        <f t="shared" si="82"/>
        <v>560</v>
      </c>
      <c r="E109" s="17">
        <v>806.4</v>
      </c>
      <c r="F109" s="190"/>
      <c r="G109" s="174">
        <f t="shared" si="73"/>
        <v>1290.24</v>
      </c>
      <c r="H109" s="175"/>
      <c r="I109" s="193"/>
      <c r="DE109" s="102"/>
      <c r="DF109" s="102"/>
      <c r="DG109" s="102"/>
      <c r="DH109" s="102"/>
      <c r="DI109" s="102"/>
      <c r="DJ109" s="102"/>
      <c r="DK109" s="2"/>
      <c r="DL109" s="2"/>
      <c r="DM109" s="2"/>
      <c r="DN109" s="2"/>
      <c r="DO109" s="2"/>
      <c r="DP109" s="2"/>
    </row>
    <row r="110" spans="1:120" s="18" customFormat="1" x14ac:dyDescent="0.3">
      <c r="A110" s="8" t="s">
        <v>190</v>
      </c>
      <c r="B110" s="19" t="s">
        <v>209</v>
      </c>
      <c r="C110" s="24" t="s">
        <v>201</v>
      </c>
      <c r="D110" s="24">
        <f t="shared" si="82"/>
        <v>655</v>
      </c>
      <c r="E110" s="17">
        <v>943.2</v>
      </c>
      <c r="F110" s="190"/>
      <c r="G110" s="174">
        <f t="shared" si="73"/>
        <v>1509.12</v>
      </c>
      <c r="H110" s="175"/>
      <c r="I110" s="193"/>
      <c r="DE110" s="102"/>
      <c r="DF110" s="102"/>
      <c r="DG110" s="102"/>
      <c r="DH110" s="102"/>
      <c r="DI110" s="102"/>
      <c r="DJ110" s="102"/>
      <c r="DK110" s="2"/>
      <c r="DL110" s="2"/>
      <c r="DM110" s="2"/>
      <c r="DN110" s="2"/>
      <c r="DO110" s="2"/>
      <c r="DP110" s="2"/>
    </row>
    <row r="111" spans="1:120" s="18" customFormat="1" x14ac:dyDescent="0.3">
      <c r="A111" s="8" t="s">
        <v>192</v>
      </c>
      <c r="B111" s="19" t="s">
        <v>211</v>
      </c>
      <c r="C111" s="24" t="s">
        <v>203</v>
      </c>
      <c r="D111" s="24">
        <f t="shared" si="82"/>
        <v>750</v>
      </c>
      <c r="E111" s="17">
        <v>1080</v>
      </c>
      <c r="F111" s="190"/>
      <c r="G111" s="174">
        <f t="shared" si="73"/>
        <v>1728</v>
      </c>
      <c r="H111" s="175"/>
      <c r="I111" s="193"/>
      <c r="DE111" s="102"/>
      <c r="DF111" s="102"/>
      <c r="DG111" s="102"/>
      <c r="DH111" s="102"/>
      <c r="DI111" s="102"/>
      <c r="DJ111" s="102"/>
      <c r="DK111" s="2"/>
      <c r="DL111" s="2"/>
      <c r="DM111" s="2"/>
      <c r="DN111" s="2"/>
      <c r="DO111" s="2"/>
      <c r="DP111" s="2"/>
    </row>
    <row r="112" spans="1:120" s="18" customFormat="1" x14ac:dyDescent="0.3">
      <c r="A112" s="8" t="s">
        <v>187</v>
      </c>
      <c r="B112" s="19" t="s">
        <v>206</v>
      </c>
      <c r="C112" s="24" t="s">
        <v>198</v>
      </c>
      <c r="D112" s="24">
        <f t="shared" si="82"/>
        <v>1487</v>
      </c>
      <c r="E112" s="17">
        <v>2141.2799999999997</v>
      </c>
      <c r="F112" s="190"/>
      <c r="G112" s="174">
        <f t="shared" si="73"/>
        <v>3426.0479999999998</v>
      </c>
      <c r="H112" s="175"/>
      <c r="I112" s="193"/>
      <c r="DE112" s="102"/>
      <c r="DF112" s="102"/>
      <c r="DG112" s="102"/>
      <c r="DH112" s="102"/>
      <c r="DI112" s="102"/>
      <c r="DJ112" s="102"/>
      <c r="DK112" s="2"/>
      <c r="DL112" s="2"/>
      <c r="DM112" s="2"/>
      <c r="DN112" s="2"/>
      <c r="DO112" s="2"/>
      <c r="DP112" s="2"/>
    </row>
    <row r="113" spans="1:120" s="18" customFormat="1" ht="15" thickBot="1" x14ac:dyDescent="0.35">
      <c r="A113" s="20" t="s">
        <v>188</v>
      </c>
      <c r="B113" s="21" t="s">
        <v>207</v>
      </c>
      <c r="C113" s="25" t="s">
        <v>199</v>
      </c>
      <c r="D113" s="25">
        <f t="shared" si="82"/>
        <v>878</v>
      </c>
      <c r="E113" s="26">
        <v>1264.3200000000002</v>
      </c>
      <c r="F113" s="190"/>
      <c r="G113" s="174">
        <f t="shared" si="73"/>
        <v>2022.9120000000003</v>
      </c>
      <c r="H113" s="175"/>
      <c r="I113" s="193"/>
      <c r="DE113" s="102"/>
      <c r="DF113" s="102"/>
      <c r="DG113" s="102"/>
      <c r="DH113" s="102"/>
      <c r="DI113" s="102"/>
      <c r="DJ113" s="102"/>
      <c r="DK113" s="2"/>
      <c r="DL113" s="2"/>
      <c r="DM113" s="2"/>
      <c r="DN113" s="2"/>
      <c r="DO113" s="2"/>
      <c r="DP113" s="2"/>
    </row>
    <row r="114" spans="1:120" s="18" customFormat="1" ht="15" thickBot="1" x14ac:dyDescent="0.35">
      <c r="A114" s="91"/>
      <c r="B114" s="2"/>
      <c r="C114" s="91"/>
      <c r="D114" s="91"/>
      <c r="E114" s="91"/>
      <c r="F114" s="192"/>
      <c r="G114" s="174">
        <f t="shared" si="73"/>
        <v>0</v>
      </c>
      <c r="H114" s="175"/>
      <c r="I114" s="193"/>
      <c r="N114" s="16"/>
      <c r="DE114" s="102"/>
      <c r="DF114" s="102"/>
      <c r="DG114" s="102"/>
      <c r="DH114" s="102"/>
      <c r="DI114" s="102"/>
      <c r="DJ114" s="102"/>
      <c r="DK114" s="2"/>
      <c r="DL114" s="2"/>
      <c r="DM114" s="2"/>
      <c r="DN114" s="2"/>
      <c r="DO114" s="2"/>
      <c r="DP114" s="2"/>
    </row>
    <row r="115" spans="1:120" s="18" customFormat="1" ht="15" thickBot="1" x14ac:dyDescent="0.35">
      <c r="A115" s="258" t="s">
        <v>15</v>
      </c>
      <c r="B115" s="259"/>
      <c r="C115" s="259"/>
      <c r="D115" s="260"/>
      <c r="E115" s="91"/>
      <c r="F115" s="192"/>
      <c r="G115" s="174">
        <f t="shared" si="73"/>
        <v>0</v>
      </c>
      <c r="H115" s="2"/>
      <c r="I115" s="193"/>
      <c r="N115" s="16"/>
      <c r="DE115" s="102"/>
      <c r="DF115" s="102"/>
      <c r="DG115" s="102"/>
      <c r="DH115" s="102"/>
      <c r="DI115" s="102"/>
      <c r="DJ115" s="102"/>
      <c r="DK115" s="2"/>
      <c r="DL115" s="2"/>
      <c r="DM115" s="2"/>
      <c r="DN115" s="2"/>
      <c r="DO115" s="2"/>
      <c r="DP115" s="2"/>
    </row>
    <row r="116" spans="1:120" s="18" customFormat="1" ht="17.25" customHeight="1" thickBot="1" x14ac:dyDescent="0.35">
      <c r="A116" s="167" t="s">
        <v>359</v>
      </c>
      <c r="B116" s="168"/>
      <c r="C116" s="168"/>
      <c r="D116" s="169"/>
      <c r="E116" s="91"/>
      <c r="F116" s="192"/>
      <c r="G116" s="174">
        <f t="shared" si="73"/>
        <v>0</v>
      </c>
      <c r="H116" s="2"/>
      <c r="I116" s="193"/>
      <c r="N116" s="16"/>
      <c r="DE116" s="102"/>
      <c r="DF116" s="102"/>
      <c r="DG116" s="102"/>
      <c r="DH116" s="102"/>
      <c r="DI116" s="102"/>
      <c r="DJ116" s="102"/>
      <c r="DK116" s="2"/>
      <c r="DL116" s="2"/>
      <c r="DM116" s="2"/>
      <c r="DN116" s="2"/>
      <c r="DO116" s="2"/>
      <c r="DP116" s="2"/>
    </row>
    <row r="117" spans="1:120" s="18" customFormat="1" ht="20.25" customHeight="1" x14ac:dyDescent="0.3">
      <c r="A117" s="22" t="s">
        <v>384</v>
      </c>
      <c r="B117" s="23" t="s">
        <v>395</v>
      </c>
      <c r="C117" s="60" t="s">
        <v>385</v>
      </c>
      <c r="D117" s="204">
        <v>44391</v>
      </c>
      <c r="E117" s="91"/>
      <c r="F117" s="192"/>
      <c r="G117" s="174">
        <f t="shared" si="73"/>
        <v>0</v>
      </c>
      <c r="H117" s="2"/>
      <c r="I117" s="193"/>
      <c r="DE117" s="102"/>
      <c r="DF117" s="102"/>
      <c r="DG117" s="102"/>
      <c r="DH117" s="102"/>
      <c r="DI117" s="102"/>
      <c r="DJ117" s="102"/>
      <c r="DK117" s="2"/>
      <c r="DL117" s="2"/>
      <c r="DM117" s="2"/>
      <c r="DN117" s="2"/>
      <c r="DO117" s="2"/>
      <c r="DP117" s="2"/>
    </row>
    <row r="118" spans="1:120" s="18" customFormat="1" ht="15" thickBot="1" x14ac:dyDescent="0.35">
      <c r="A118" s="8" t="s">
        <v>386</v>
      </c>
      <c r="B118" s="19" t="s">
        <v>396</v>
      </c>
      <c r="C118" s="24" t="s">
        <v>385</v>
      </c>
      <c r="D118" s="17">
        <v>44391</v>
      </c>
      <c r="E118" s="91"/>
      <c r="F118" s="192"/>
      <c r="G118" s="174">
        <f t="shared" si="73"/>
        <v>0</v>
      </c>
      <c r="H118" s="2"/>
      <c r="I118" s="193"/>
      <c r="DE118" s="102"/>
      <c r="DF118" s="102"/>
      <c r="DG118" s="102"/>
      <c r="DH118" s="102"/>
      <c r="DI118" s="102"/>
      <c r="DJ118" s="102"/>
      <c r="DK118" s="2"/>
      <c r="DL118" s="2"/>
      <c r="DM118" s="2"/>
      <c r="DN118" s="2"/>
      <c r="DO118" s="2"/>
      <c r="DP118" s="2"/>
    </row>
    <row r="119" spans="1:120" s="18" customFormat="1" ht="20.25" customHeight="1" x14ac:dyDescent="0.3">
      <c r="A119" s="22" t="s">
        <v>404</v>
      </c>
      <c r="B119" s="23" t="s">
        <v>412</v>
      </c>
      <c r="C119" s="60" t="s">
        <v>409</v>
      </c>
      <c r="D119" s="185">
        <v>2293</v>
      </c>
      <c r="E119" s="91"/>
      <c r="F119" s="192"/>
      <c r="G119" s="174">
        <f t="shared" si="73"/>
        <v>0</v>
      </c>
      <c r="H119" s="2"/>
      <c r="I119" s="193"/>
      <c r="DE119" s="102"/>
      <c r="DF119" s="102"/>
      <c r="DG119" s="102"/>
      <c r="DH119" s="102"/>
      <c r="DI119" s="102"/>
      <c r="DJ119" s="102"/>
      <c r="DK119" s="2"/>
      <c r="DL119" s="2"/>
      <c r="DM119" s="2"/>
      <c r="DN119" s="2"/>
      <c r="DO119" s="2"/>
      <c r="DP119" s="2"/>
    </row>
    <row r="120" spans="1:120" s="18" customFormat="1" ht="15" thickBot="1" x14ac:dyDescent="0.35">
      <c r="A120" s="8" t="s">
        <v>405</v>
      </c>
      <c r="B120" s="19" t="s">
        <v>413</v>
      </c>
      <c r="C120" s="24" t="s">
        <v>409</v>
      </c>
      <c r="D120" s="17">
        <v>2293</v>
      </c>
      <c r="E120" s="91"/>
      <c r="F120" s="192"/>
      <c r="G120" s="174">
        <f t="shared" si="73"/>
        <v>0</v>
      </c>
      <c r="H120" s="2"/>
      <c r="I120" s="193"/>
      <c r="DE120" s="102"/>
      <c r="DF120" s="102"/>
      <c r="DG120" s="102"/>
      <c r="DH120" s="102"/>
      <c r="DI120" s="102"/>
      <c r="DJ120" s="102"/>
      <c r="DK120" s="2"/>
      <c r="DL120" s="2"/>
      <c r="DM120" s="2"/>
      <c r="DN120" s="2"/>
      <c r="DO120" s="2"/>
      <c r="DP120" s="2"/>
    </row>
    <row r="121" spans="1:120" s="18" customFormat="1" ht="20.25" customHeight="1" x14ac:dyDescent="0.3">
      <c r="A121" s="22" t="s">
        <v>407</v>
      </c>
      <c r="B121" s="23" t="s">
        <v>414</v>
      </c>
      <c r="C121" s="60" t="s">
        <v>406</v>
      </c>
      <c r="D121" s="185">
        <v>2407</v>
      </c>
      <c r="E121" s="91"/>
      <c r="F121" s="192"/>
      <c r="G121" s="174">
        <f t="shared" si="73"/>
        <v>0</v>
      </c>
      <c r="H121" s="2"/>
      <c r="I121" s="193"/>
      <c r="DE121" s="102"/>
      <c r="DF121" s="102"/>
      <c r="DG121" s="102"/>
      <c r="DH121" s="102"/>
      <c r="DI121" s="102"/>
      <c r="DJ121" s="102"/>
      <c r="DK121" s="2"/>
      <c r="DL121" s="2"/>
      <c r="DM121" s="2"/>
      <c r="DN121" s="2"/>
      <c r="DO121" s="2"/>
      <c r="DP121" s="2"/>
    </row>
    <row r="122" spans="1:120" s="18" customFormat="1" ht="15" thickBot="1" x14ac:dyDescent="0.35">
      <c r="A122" s="8" t="s">
        <v>408</v>
      </c>
      <c r="B122" s="19" t="s">
        <v>415</v>
      </c>
      <c r="C122" s="24" t="s">
        <v>406</v>
      </c>
      <c r="D122" s="17">
        <v>2407</v>
      </c>
      <c r="E122" s="91"/>
      <c r="F122" s="192"/>
      <c r="G122" s="174">
        <f t="shared" si="73"/>
        <v>0</v>
      </c>
      <c r="H122" s="2"/>
      <c r="I122" s="193"/>
      <c r="DE122" s="102"/>
      <c r="DF122" s="102"/>
      <c r="DG122" s="102"/>
      <c r="DH122" s="102"/>
      <c r="DI122" s="102"/>
      <c r="DJ122" s="102"/>
      <c r="DK122" s="2"/>
      <c r="DL122" s="2"/>
      <c r="DM122" s="2"/>
      <c r="DN122" s="2"/>
      <c r="DO122" s="2"/>
      <c r="DP122" s="2"/>
    </row>
    <row r="123" spans="1:120" s="18" customFormat="1" x14ac:dyDescent="0.3">
      <c r="A123" s="22" t="s">
        <v>36</v>
      </c>
      <c r="B123" s="23" t="s">
        <v>33</v>
      </c>
      <c r="C123" s="60" t="s">
        <v>149</v>
      </c>
      <c r="D123" s="185">
        <v>3486</v>
      </c>
      <c r="E123" s="91"/>
      <c r="F123" s="192"/>
      <c r="G123" s="174">
        <f t="shared" si="73"/>
        <v>0</v>
      </c>
      <c r="H123" s="2"/>
      <c r="I123" s="193"/>
      <c r="DE123" s="102"/>
      <c r="DF123" s="102"/>
      <c r="DG123" s="102"/>
      <c r="DH123" s="102"/>
      <c r="DI123" s="102"/>
      <c r="DJ123" s="102"/>
      <c r="DK123" s="2"/>
      <c r="DL123" s="2"/>
      <c r="DM123" s="2"/>
      <c r="DN123" s="2"/>
      <c r="DO123" s="2"/>
      <c r="DP123" s="2"/>
    </row>
    <row r="124" spans="1:120" s="18" customFormat="1" x14ac:dyDescent="0.3">
      <c r="A124" s="8" t="s">
        <v>320</v>
      </c>
      <c r="B124" s="19" t="s">
        <v>33</v>
      </c>
      <c r="C124" s="24" t="s">
        <v>149</v>
      </c>
      <c r="D124" s="17">
        <v>5062</v>
      </c>
      <c r="E124" s="91"/>
      <c r="F124" s="192"/>
      <c r="G124" s="174">
        <f t="shared" si="73"/>
        <v>0</v>
      </c>
      <c r="H124" s="2"/>
      <c r="I124" s="193"/>
      <c r="DE124" s="102"/>
      <c r="DF124" s="102"/>
      <c r="DG124" s="102"/>
      <c r="DH124" s="102"/>
      <c r="DI124" s="102"/>
      <c r="DJ124" s="102"/>
      <c r="DK124" s="2"/>
      <c r="DL124" s="2"/>
      <c r="DM124" s="2"/>
      <c r="DN124" s="2"/>
      <c r="DO124" s="2"/>
      <c r="DP124" s="2"/>
    </row>
    <row r="125" spans="1:120" s="18" customFormat="1" x14ac:dyDescent="0.3">
      <c r="A125" s="8" t="s">
        <v>37</v>
      </c>
      <c r="B125" s="19" t="s">
        <v>34</v>
      </c>
      <c r="C125" s="24" t="s">
        <v>150</v>
      </c>
      <c r="D125" s="17">
        <v>8017</v>
      </c>
      <c r="E125" s="91"/>
      <c r="F125" s="192"/>
      <c r="G125" s="174">
        <f t="shared" si="73"/>
        <v>0</v>
      </c>
      <c r="H125" s="2"/>
      <c r="I125" s="193"/>
      <c r="DE125" s="102"/>
      <c r="DF125" s="102"/>
      <c r="DG125" s="102"/>
      <c r="DH125" s="102"/>
      <c r="DI125" s="102"/>
      <c r="DJ125" s="102"/>
      <c r="DK125" s="2"/>
      <c r="DL125" s="2"/>
      <c r="DM125" s="2"/>
      <c r="DN125" s="2"/>
      <c r="DO125" s="2"/>
      <c r="DP125" s="2"/>
    </row>
    <row r="126" spans="1:120" s="18" customFormat="1" ht="15" thickBot="1" x14ac:dyDescent="0.35">
      <c r="A126" s="37" t="s">
        <v>321</v>
      </c>
      <c r="B126" s="38" t="s">
        <v>34</v>
      </c>
      <c r="C126" s="39" t="s">
        <v>150</v>
      </c>
      <c r="D126" s="186">
        <v>10007</v>
      </c>
      <c r="E126" s="91"/>
      <c r="F126" s="192"/>
      <c r="G126" s="174">
        <f t="shared" si="73"/>
        <v>0</v>
      </c>
      <c r="H126" s="2"/>
      <c r="I126" s="193"/>
      <c r="DE126" s="102"/>
      <c r="DF126" s="102"/>
      <c r="DG126" s="102"/>
      <c r="DH126" s="102"/>
      <c r="DI126" s="102"/>
      <c r="DJ126" s="102"/>
      <c r="DK126" s="2"/>
      <c r="DL126" s="2"/>
      <c r="DM126" s="2"/>
      <c r="DN126" s="2"/>
      <c r="DO126" s="2"/>
      <c r="DP126" s="2"/>
    </row>
    <row r="127" spans="1:120" s="18" customFormat="1" x14ac:dyDescent="0.3">
      <c r="A127" s="22" t="s">
        <v>38</v>
      </c>
      <c r="B127" s="23" t="s">
        <v>40</v>
      </c>
      <c r="C127" s="60" t="s">
        <v>149</v>
      </c>
      <c r="D127" s="185">
        <v>14460</v>
      </c>
      <c r="E127" s="91"/>
      <c r="F127" s="192"/>
      <c r="G127" s="174">
        <f t="shared" si="73"/>
        <v>0</v>
      </c>
      <c r="H127" s="2"/>
      <c r="I127" s="193"/>
      <c r="DE127" s="102"/>
      <c r="DF127" s="102"/>
      <c r="DG127" s="102"/>
      <c r="DH127" s="102"/>
      <c r="DI127" s="102"/>
      <c r="DJ127" s="102"/>
      <c r="DK127" s="2"/>
      <c r="DL127" s="2"/>
      <c r="DM127" s="2"/>
      <c r="DN127" s="2"/>
      <c r="DO127" s="2"/>
      <c r="DP127" s="2"/>
    </row>
    <row r="128" spans="1:120" s="18" customFormat="1" x14ac:dyDescent="0.3">
      <c r="A128" s="8" t="s">
        <v>39</v>
      </c>
      <c r="B128" s="19" t="s">
        <v>40</v>
      </c>
      <c r="C128" s="24" t="s">
        <v>149</v>
      </c>
      <c r="D128" s="17">
        <v>15968</v>
      </c>
      <c r="E128" s="91"/>
      <c r="F128" s="192"/>
      <c r="G128" s="174">
        <f t="shared" si="73"/>
        <v>0</v>
      </c>
      <c r="H128" s="2"/>
      <c r="I128" s="193"/>
      <c r="DE128" s="102"/>
      <c r="DF128" s="102"/>
      <c r="DG128" s="102"/>
      <c r="DH128" s="102"/>
      <c r="DI128" s="102"/>
      <c r="DJ128" s="102"/>
      <c r="DK128" s="2"/>
      <c r="DL128" s="2"/>
      <c r="DM128" s="2"/>
      <c r="DN128" s="2"/>
      <c r="DO128" s="2"/>
      <c r="DP128" s="2"/>
    </row>
    <row r="129" spans="1:120" s="18" customFormat="1" x14ac:dyDescent="0.3">
      <c r="A129" s="8" t="s">
        <v>123</v>
      </c>
      <c r="B129" s="19" t="s">
        <v>41</v>
      </c>
      <c r="C129" s="24" t="s">
        <v>150</v>
      </c>
      <c r="D129" s="17">
        <v>16399</v>
      </c>
      <c r="E129" s="91"/>
      <c r="F129" s="192"/>
      <c r="G129" s="174">
        <f t="shared" si="73"/>
        <v>0</v>
      </c>
      <c r="H129" s="2"/>
      <c r="I129" s="193"/>
      <c r="DE129" s="102"/>
      <c r="DF129" s="102"/>
      <c r="DG129" s="102"/>
      <c r="DH129" s="102"/>
      <c r="DI129" s="102"/>
      <c r="DJ129" s="102"/>
      <c r="DK129" s="2"/>
      <c r="DL129" s="2"/>
      <c r="DM129" s="2"/>
      <c r="DN129" s="2"/>
      <c r="DO129" s="2"/>
      <c r="DP129" s="2"/>
    </row>
    <row r="130" spans="1:120" s="18" customFormat="1" x14ac:dyDescent="0.3">
      <c r="A130" s="8" t="s">
        <v>124</v>
      </c>
      <c r="B130" s="19" t="s">
        <v>41</v>
      </c>
      <c r="C130" s="24" t="s">
        <v>150</v>
      </c>
      <c r="D130" s="17">
        <v>7188</v>
      </c>
      <c r="E130" s="91"/>
      <c r="F130" s="192"/>
      <c r="G130" s="174">
        <f t="shared" si="73"/>
        <v>0</v>
      </c>
      <c r="H130" s="2"/>
      <c r="I130" s="193"/>
      <c r="DE130" s="102"/>
      <c r="DF130" s="102"/>
      <c r="DG130" s="102"/>
      <c r="DH130" s="102"/>
      <c r="DI130" s="102"/>
      <c r="DJ130" s="102"/>
      <c r="DK130" s="2"/>
      <c r="DL130" s="2"/>
      <c r="DM130" s="2"/>
      <c r="DN130" s="2"/>
      <c r="DO130" s="2"/>
      <c r="DP130" s="2"/>
    </row>
    <row r="131" spans="1:120" s="18" customFormat="1" x14ac:dyDescent="0.3">
      <c r="A131" s="8" t="s">
        <v>125</v>
      </c>
      <c r="B131" s="19" t="s">
        <v>41</v>
      </c>
      <c r="C131" s="24" t="s">
        <v>150</v>
      </c>
      <c r="D131" s="17">
        <v>16420</v>
      </c>
      <c r="E131" s="91"/>
      <c r="F131" s="192"/>
      <c r="G131" s="174">
        <f t="shared" si="73"/>
        <v>0</v>
      </c>
      <c r="H131" s="2"/>
      <c r="I131" s="193"/>
      <c r="DE131" s="102"/>
      <c r="DF131" s="102"/>
      <c r="DG131" s="102"/>
      <c r="DH131" s="102"/>
      <c r="DI131" s="102"/>
      <c r="DJ131" s="102"/>
      <c r="DK131" s="2"/>
      <c r="DL131" s="2"/>
      <c r="DM131" s="2"/>
      <c r="DN131" s="2"/>
      <c r="DO131" s="2"/>
      <c r="DP131" s="2"/>
    </row>
    <row r="132" spans="1:120" s="18" customFormat="1" ht="15" thickBot="1" x14ac:dyDescent="0.35">
      <c r="A132" s="20" t="s">
        <v>126</v>
      </c>
      <c r="B132" s="21" t="s">
        <v>41</v>
      </c>
      <c r="C132" s="25" t="s">
        <v>150</v>
      </c>
      <c r="D132" s="26">
        <v>7161</v>
      </c>
      <c r="E132" s="91"/>
      <c r="F132" s="192"/>
      <c r="G132" s="174">
        <f t="shared" si="73"/>
        <v>0</v>
      </c>
      <c r="H132" s="2"/>
      <c r="I132" s="193"/>
      <c r="DE132" s="102"/>
      <c r="DF132" s="102"/>
      <c r="DG132" s="102"/>
      <c r="DH132" s="102"/>
      <c r="DI132" s="102"/>
      <c r="DJ132" s="102"/>
      <c r="DK132" s="2"/>
      <c r="DL132" s="2"/>
      <c r="DM132" s="2"/>
      <c r="DN132" s="2"/>
      <c r="DO132" s="2"/>
      <c r="DP132" s="2"/>
    </row>
    <row r="133" spans="1:120" s="18" customFormat="1" x14ac:dyDescent="0.3">
      <c r="A133" s="45" t="s">
        <v>127</v>
      </c>
      <c r="B133" s="46" t="s">
        <v>45</v>
      </c>
      <c r="C133" s="47" t="s">
        <v>151</v>
      </c>
      <c r="D133" s="48">
        <v>15544</v>
      </c>
      <c r="E133" s="91"/>
      <c r="F133" s="192"/>
      <c r="G133" s="174">
        <f t="shared" si="73"/>
        <v>0</v>
      </c>
      <c r="H133" s="2"/>
      <c r="I133" s="193"/>
      <c r="DE133" s="102"/>
      <c r="DF133" s="102"/>
      <c r="DG133" s="102"/>
      <c r="DH133" s="102"/>
      <c r="DI133" s="102"/>
      <c r="DJ133" s="102"/>
      <c r="DK133" s="2"/>
      <c r="DL133" s="2"/>
      <c r="DM133" s="2"/>
      <c r="DN133" s="2"/>
      <c r="DO133" s="2"/>
      <c r="DP133" s="2"/>
    </row>
    <row r="134" spans="1:120" s="18" customFormat="1" x14ac:dyDescent="0.3">
      <c r="A134" s="8" t="s">
        <v>128</v>
      </c>
      <c r="B134" s="19" t="s">
        <v>45</v>
      </c>
      <c r="C134" s="24" t="s">
        <v>151</v>
      </c>
      <c r="D134" s="17">
        <v>2181</v>
      </c>
      <c r="E134" s="91"/>
      <c r="F134" s="192"/>
      <c r="G134" s="174">
        <f t="shared" si="73"/>
        <v>0</v>
      </c>
      <c r="H134" s="2"/>
      <c r="I134" s="193"/>
      <c r="DE134" s="102"/>
      <c r="DF134" s="102"/>
      <c r="DG134" s="102"/>
      <c r="DH134" s="102"/>
      <c r="DI134" s="102"/>
      <c r="DJ134" s="102"/>
      <c r="DK134" s="2"/>
      <c r="DL134" s="2"/>
      <c r="DM134" s="2"/>
      <c r="DN134" s="2"/>
      <c r="DO134" s="2"/>
      <c r="DP134" s="2"/>
    </row>
    <row r="135" spans="1:120" s="18" customFormat="1" x14ac:dyDescent="0.3">
      <c r="A135" s="8" t="s">
        <v>129</v>
      </c>
      <c r="B135" s="19" t="s">
        <v>60</v>
      </c>
      <c r="C135" s="24" t="s">
        <v>152</v>
      </c>
      <c r="D135" s="17">
        <v>17216</v>
      </c>
      <c r="E135" s="91"/>
      <c r="F135" s="192"/>
      <c r="G135" s="174">
        <f t="shared" ref="G135:G198" si="83">E135+E135*60%</f>
        <v>0</v>
      </c>
      <c r="H135" s="2"/>
      <c r="I135" s="193"/>
      <c r="DE135" s="102"/>
      <c r="DF135" s="102"/>
      <c r="DG135" s="102"/>
      <c r="DH135" s="102"/>
      <c r="DI135" s="102"/>
      <c r="DJ135" s="102"/>
      <c r="DK135" s="2"/>
      <c r="DL135" s="2"/>
      <c r="DM135" s="2"/>
      <c r="DN135" s="2"/>
      <c r="DO135" s="2"/>
      <c r="DP135" s="2"/>
    </row>
    <row r="136" spans="1:120" s="18" customFormat="1" x14ac:dyDescent="0.3">
      <c r="A136" s="8" t="s">
        <v>130</v>
      </c>
      <c r="B136" s="19" t="s">
        <v>60</v>
      </c>
      <c r="C136" s="24" t="s">
        <v>152</v>
      </c>
      <c r="D136" s="17">
        <v>6212</v>
      </c>
      <c r="E136" s="91"/>
      <c r="F136" s="192"/>
      <c r="G136" s="174">
        <f t="shared" si="83"/>
        <v>0</v>
      </c>
      <c r="H136" s="2"/>
      <c r="I136" s="193"/>
      <c r="DE136" s="102"/>
      <c r="DF136" s="102"/>
      <c r="DG136" s="102"/>
      <c r="DH136" s="102"/>
      <c r="DI136" s="102"/>
      <c r="DJ136" s="102"/>
      <c r="DK136" s="2"/>
      <c r="DL136" s="2"/>
      <c r="DM136" s="2"/>
      <c r="DN136" s="2"/>
      <c r="DO136" s="2"/>
      <c r="DP136" s="2"/>
    </row>
    <row r="137" spans="1:120" s="18" customFormat="1" x14ac:dyDescent="0.3">
      <c r="A137" s="8" t="s">
        <v>131</v>
      </c>
      <c r="B137" s="19" t="s">
        <v>61</v>
      </c>
      <c r="C137" s="24" t="s">
        <v>152</v>
      </c>
      <c r="D137" s="17">
        <v>17216</v>
      </c>
      <c r="E137" s="91"/>
      <c r="F137" s="192"/>
      <c r="G137" s="174">
        <f t="shared" si="83"/>
        <v>0</v>
      </c>
      <c r="H137" s="2"/>
      <c r="I137" s="193"/>
      <c r="DE137" s="102"/>
      <c r="DF137" s="102"/>
      <c r="DG137" s="102"/>
      <c r="DH137" s="102"/>
      <c r="DI137" s="102"/>
      <c r="DJ137" s="102"/>
      <c r="DK137" s="2"/>
      <c r="DL137" s="2"/>
      <c r="DM137" s="2"/>
      <c r="DN137" s="2"/>
      <c r="DO137" s="2"/>
      <c r="DP137" s="2"/>
    </row>
    <row r="138" spans="1:120" s="18" customFormat="1" ht="15" thickBot="1" x14ac:dyDescent="0.35">
      <c r="A138" s="37" t="s">
        <v>132</v>
      </c>
      <c r="B138" s="38" t="s">
        <v>61</v>
      </c>
      <c r="C138" s="39" t="s">
        <v>152</v>
      </c>
      <c r="D138" s="186">
        <v>6212</v>
      </c>
      <c r="E138" s="91"/>
      <c r="F138" s="192"/>
      <c r="G138" s="174">
        <f t="shared" si="83"/>
        <v>0</v>
      </c>
      <c r="H138" s="2"/>
      <c r="I138" s="193"/>
      <c r="DE138" s="102"/>
      <c r="DF138" s="102"/>
      <c r="DG138" s="102"/>
      <c r="DH138" s="102"/>
      <c r="DI138" s="102"/>
      <c r="DJ138" s="102"/>
      <c r="DK138" s="2"/>
      <c r="DL138" s="2"/>
      <c r="DM138" s="2"/>
      <c r="DN138" s="2"/>
      <c r="DO138" s="2"/>
      <c r="DP138" s="2"/>
    </row>
    <row r="139" spans="1:120" s="18" customFormat="1" x14ac:dyDescent="0.3">
      <c r="A139" s="22" t="s">
        <v>133</v>
      </c>
      <c r="B139" s="23" t="s">
        <v>21</v>
      </c>
      <c r="C139" s="60" t="s">
        <v>162</v>
      </c>
      <c r="D139" s="185">
        <v>14955</v>
      </c>
      <c r="E139" s="91"/>
      <c r="F139" s="192"/>
      <c r="G139" s="174">
        <f t="shared" si="83"/>
        <v>0</v>
      </c>
      <c r="H139" s="2"/>
      <c r="I139" s="193"/>
      <c r="DE139" s="102"/>
      <c r="DF139" s="102"/>
      <c r="DG139" s="102"/>
      <c r="DH139" s="102"/>
      <c r="DI139" s="102"/>
      <c r="DJ139" s="102"/>
      <c r="DK139" s="2"/>
      <c r="DL139" s="2"/>
      <c r="DM139" s="2"/>
      <c r="DN139" s="2"/>
      <c r="DO139" s="2"/>
      <c r="DP139" s="2"/>
    </row>
    <row r="140" spans="1:120" s="18" customFormat="1" x14ac:dyDescent="0.3">
      <c r="A140" s="8" t="s">
        <v>134</v>
      </c>
      <c r="B140" s="19" t="s">
        <v>21</v>
      </c>
      <c r="C140" s="24" t="s">
        <v>162</v>
      </c>
      <c r="D140" s="17">
        <v>3107</v>
      </c>
      <c r="E140" s="91"/>
      <c r="F140" s="192"/>
      <c r="G140" s="174">
        <f t="shared" si="83"/>
        <v>0</v>
      </c>
      <c r="H140" s="2"/>
      <c r="I140" s="193"/>
      <c r="DE140" s="102"/>
      <c r="DF140" s="102"/>
      <c r="DG140" s="102"/>
      <c r="DH140" s="102"/>
      <c r="DI140" s="102"/>
      <c r="DJ140" s="102"/>
      <c r="DK140" s="2"/>
      <c r="DL140" s="2"/>
      <c r="DM140" s="2"/>
      <c r="DN140" s="2"/>
      <c r="DO140" s="2"/>
      <c r="DP140" s="2"/>
    </row>
    <row r="141" spans="1:120" s="18" customFormat="1" x14ac:dyDescent="0.3">
      <c r="A141" s="8" t="s">
        <v>57</v>
      </c>
      <c r="B141" s="19" t="s">
        <v>22</v>
      </c>
      <c r="C141" s="24" t="s">
        <v>163</v>
      </c>
      <c r="D141" s="17">
        <v>9678</v>
      </c>
      <c r="E141" s="91"/>
      <c r="F141" s="192"/>
      <c r="G141" s="174">
        <f t="shared" si="83"/>
        <v>0</v>
      </c>
      <c r="H141" s="2"/>
      <c r="I141" s="193"/>
      <c r="DE141" s="102"/>
      <c r="DF141" s="102"/>
      <c r="DG141" s="102"/>
      <c r="DH141" s="102"/>
      <c r="DI141" s="102"/>
      <c r="DJ141" s="102"/>
      <c r="DK141" s="2"/>
      <c r="DL141" s="2"/>
      <c r="DM141" s="2"/>
      <c r="DN141" s="2"/>
      <c r="DO141" s="2"/>
      <c r="DP141" s="2"/>
    </row>
    <row r="142" spans="1:120" s="18" customFormat="1" x14ac:dyDescent="0.3">
      <c r="A142" s="8" t="s">
        <v>58</v>
      </c>
      <c r="B142" s="19" t="s">
        <v>23</v>
      </c>
      <c r="C142" s="24" t="s">
        <v>164</v>
      </c>
      <c r="D142" s="17">
        <v>8627</v>
      </c>
      <c r="E142" s="91"/>
      <c r="F142" s="192"/>
      <c r="G142" s="174">
        <f t="shared" si="83"/>
        <v>0</v>
      </c>
      <c r="H142" s="2"/>
      <c r="I142" s="193"/>
      <c r="DE142" s="102"/>
      <c r="DF142" s="102"/>
      <c r="DG142" s="102"/>
      <c r="DH142" s="102"/>
      <c r="DI142" s="102"/>
      <c r="DJ142" s="102"/>
      <c r="DK142" s="2"/>
      <c r="DL142" s="2"/>
      <c r="DM142" s="2"/>
      <c r="DN142" s="2"/>
      <c r="DO142" s="2"/>
      <c r="DP142" s="2"/>
    </row>
    <row r="143" spans="1:120" s="18" customFormat="1" x14ac:dyDescent="0.3">
      <c r="A143" s="8" t="s">
        <v>135</v>
      </c>
      <c r="B143" s="19" t="s">
        <v>24</v>
      </c>
      <c r="C143" s="24" t="s">
        <v>158</v>
      </c>
      <c r="D143" s="17">
        <v>16286</v>
      </c>
      <c r="E143" s="91"/>
      <c r="F143" s="192"/>
      <c r="G143" s="174">
        <f t="shared" si="83"/>
        <v>0</v>
      </c>
      <c r="H143" s="2"/>
      <c r="I143" s="193"/>
      <c r="DE143" s="102"/>
      <c r="DF143" s="102"/>
      <c r="DG143" s="102"/>
      <c r="DH143" s="102"/>
      <c r="DI143" s="102"/>
      <c r="DJ143" s="102"/>
      <c r="DK143" s="2"/>
      <c r="DL143" s="2"/>
      <c r="DM143" s="2"/>
      <c r="DN143" s="2"/>
      <c r="DO143" s="2"/>
      <c r="DP143" s="2"/>
    </row>
    <row r="144" spans="1:120" s="18" customFormat="1" x14ac:dyDescent="0.3">
      <c r="A144" s="8" t="s">
        <v>136</v>
      </c>
      <c r="B144" s="19" t="s">
        <v>24</v>
      </c>
      <c r="C144" s="24" t="s">
        <v>158</v>
      </c>
      <c r="D144" s="17">
        <v>7985</v>
      </c>
      <c r="E144" s="91"/>
      <c r="F144" s="192"/>
      <c r="G144" s="174">
        <f t="shared" si="83"/>
        <v>0</v>
      </c>
      <c r="H144" s="2"/>
      <c r="I144" s="193"/>
      <c r="DE144" s="102"/>
      <c r="DF144" s="102"/>
      <c r="DG144" s="102"/>
      <c r="DH144" s="102"/>
      <c r="DI144" s="102"/>
      <c r="DJ144" s="102"/>
      <c r="DK144" s="2"/>
      <c r="DL144" s="2"/>
      <c r="DM144" s="2"/>
      <c r="DN144" s="2"/>
      <c r="DO144" s="2"/>
      <c r="DP144" s="2"/>
    </row>
    <row r="145" spans="1:120" s="18" customFormat="1" x14ac:dyDescent="0.3">
      <c r="A145" s="8" t="s">
        <v>137</v>
      </c>
      <c r="B145" s="19" t="s">
        <v>25</v>
      </c>
      <c r="C145" s="24" t="s">
        <v>159</v>
      </c>
      <c r="D145" s="17">
        <v>14865</v>
      </c>
      <c r="E145" s="91"/>
      <c r="F145" s="192"/>
      <c r="G145" s="174">
        <f t="shared" si="83"/>
        <v>0</v>
      </c>
      <c r="H145" s="2"/>
      <c r="I145" s="193"/>
      <c r="DE145" s="102"/>
      <c r="DF145" s="102"/>
      <c r="DG145" s="102"/>
      <c r="DH145" s="102"/>
      <c r="DI145" s="102"/>
      <c r="DJ145" s="102"/>
      <c r="DK145" s="2"/>
      <c r="DL145" s="2"/>
      <c r="DM145" s="2"/>
      <c r="DN145" s="2"/>
      <c r="DO145" s="2"/>
      <c r="DP145" s="2"/>
    </row>
    <row r="146" spans="1:120" s="18" customFormat="1" x14ac:dyDescent="0.3">
      <c r="A146" s="8" t="s">
        <v>138</v>
      </c>
      <c r="B146" s="19" t="s">
        <v>25</v>
      </c>
      <c r="C146" s="24" t="s">
        <v>159</v>
      </c>
      <c r="D146" s="17">
        <v>1988</v>
      </c>
      <c r="E146" s="91"/>
      <c r="F146" s="192"/>
      <c r="G146" s="174">
        <f t="shared" si="83"/>
        <v>0</v>
      </c>
      <c r="H146" s="2"/>
      <c r="I146" s="193"/>
      <c r="DE146" s="102"/>
      <c r="DF146" s="102"/>
      <c r="DG146" s="102"/>
      <c r="DH146" s="102"/>
      <c r="DI146" s="102"/>
      <c r="DJ146" s="102"/>
      <c r="DK146" s="2"/>
      <c r="DL146" s="2"/>
      <c r="DM146" s="2"/>
      <c r="DN146" s="2"/>
      <c r="DO146" s="2"/>
      <c r="DP146" s="2"/>
    </row>
    <row r="147" spans="1:120" s="18" customFormat="1" ht="15" thickBot="1" x14ac:dyDescent="0.35">
      <c r="A147" s="37" t="s">
        <v>55</v>
      </c>
      <c r="B147" s="38" t="s">
        <v>47</v>
      </c>
      <c r="C147" s="39" t="s">
        <v>160</v>
      </c>
      <c r="D147" s="186">
        <v>12922</v>
      </c>
      <c r="E147" s="91"/>
      <c r="F147" s="192"/>
      <c r="G147" s="174">
        <f t="shared" si="83"/>
        <v>0</v>
      </c>
      <c r="H147" s="2"/>
      <c r="I147" s="193"/>
      <c r="DE147" s="102"/>
      <c r="DF147" s="102"/>
      <c r="DG147" s="102"/>
      <c r="DH147" s="102"/>
      <c r="DI147" s="102"/>
      <c r="DJ147" s="102"/>
      <c r="DK147" s="2"/>
      <c r="DL147" s="2"/>
      <c r="DM147" s="2"/>
      <c r="DN147" s="2"/>
      <c r="DO147" s="2"/>
      <c r="DP147" s="2"/>
    </row>
    <row r="148" spans="1:120" s="18" customFormat="1" x14ac:dyDescent="0.3">
      <c r="A148" s="22" t="s">
        <v>139</v>
      </c>
      <c r="B148" s="23" t="s">
        <v>103</v>
      </c>
      <c r="C148" s="60" t="s">
        <v>161</v>
      </c>
      <c r="D148" s="185">
        <v>14543</v>
      </c>
      <c r="E148" s="91"/>
      <c r="F148" s="192"/>
      <c r="G148" s="174">
        <f t="shared" si="83"/>
        <v>0</v>
      </c>
      <c r="H148" s="2"/>
      <c r="I148" s="193"/>
      <c r="DE148" s="102"/>
      <c r="DF148" s="102"/>
      <c r="DG148" s="102"/>
      <c r="DH148" s="102"/>
      <c r="DI148" s="102"/>
      <c r="DJ148" s="102"/>
      <c r="DK148" s="2"/>
      <c r="DL148" s="2"/>
      <c r="DM148" s="2"/>
      <c r="DN148" s="2"/>
      <c r="DO148" s="2"/>
      <c r="DP148" s="2"/>
    </row>
    <row r="149" spans="1:120" s="18" customFormat="1" ht="15" thickBot="1" x14ac:dyDescent="0.35">
      <c r="A149" s="20" t="s">
        <v>140</v>
      </c>
      <c r="B149" s="21" t="s">
        <v>103</v>
      </c>
      <c r="C149" s="25" t="s">
        <v>161</v>
      </c>
      <c r="D149" s="26">
        <v>4212</v>
      </c>
      <c r="E149" s="91"/>
      <c r="F149" s="192"/>
      <c r="G149" s="174">
        <f t="shared" si="83"/>
        <v>0</v>
      </c>
      <c r="H149" s="2"/>
      <c r="I149" s="193"/>
      <c r="DE149" s="102"/>
      <c r="DF149" s="102"/>
      <c r="DG149" s="102"/>
      <c r="DH149" s="102"/>
      <c r="DI149" s="102"/>
      <c r="DJ149" s="102"/>
      <c r="DK149" s="2"/>
      <c r="DL149" s="2"/>
      <c r="DM149" s="2"/>
      <c r="DN149" s="2"/>
      <c r="DO149" s="2"/>
      <c r="DP149" s="2"/>
    </row>
    <row r="150" spans="1:120" s="18" customFormat="1" x14ac:dyDescent="0.3">
      <c r="A150" s="45" t="s">
        <v>141</v>
      </c>
      <c r="B150" s="46" t="s">
        <v>62</v>
      </c>
      <c r="C150" s="47" t="s">
        <v>158</v>
      </c>
      <c r="D150" s="48">
        <v>14880</v>
      </c>
      <c r="E150" s="91"/>
      <c r="F150" s="192"/>
      <c r="G150" s="174">
        <f t="shared" si="83"/>
        <v>0</v>
      </c>
      <c r="H150" s="2"/>
      <c r="I150" s="193"/>
      <c r="DE150" s="102"/>
      <c r="DF150" s="102"/>
      <c r="DG150" s="102"/>
      <c r="DH150" s="102"/>
      <c r="DI150" s="102"/>
      <c r="DJ150" s="102"/>
      <c r="DK150" s="2"/>
      <c r="DL150" s="2"/>
      <c r="DM150" s="2"/>
      <c r="DN150" s="2"/>
      <c r="DO150" s="2"/>
      <c r="DP150" s="2"/>
    </row>
    <row r="151" spans="1:120" s="18" customFormat="1" x14ac:dyDescent="0.3">
      <c r="A151" s="45" t="s">
        <v>143</v>
      </c>
      <c r="B151" s="46" t="s">
        <v>62</v>
      </c>
      <c r="C151" s="47" t="s">
        <v>158</v>
      </c>
      <c r="D151" s="48">
        <v>6689</v>
      </c>
      <c r="E151" s="91"/>
      <c r="F151" s="192"/>
      <c r="G151" s="174">
        <f t="shared" si="83"/>
        <v>0</v>
      </c>
      <c r="H151" s="2"/>
      <c r="I151" s="193"/>
      <c r="DE151" s="102"/>
      <c r="DF151" s="102"/>
      <c r="DG151" s="102"/>
      <c r="DH151" s="102"/>
      <c r="DI151" s="102"/>
      <c r="DJ151" s="102"/>
      <c r="DK151" s="2"/>
      <c r="DL151" s="2"/>
      <c r="DM151" s="2"/>
      <c r="DN151" s="2"/>
      <c r="DO151" s="2"/>
      <c r="DP151" s="2"/>
    </row>
    <row r="152" spans="1:120" s="18" customFormat="1" x14ac:dyDescent="0.3">
      <c r="A152" s="37" t="s">
        <v>142</v>
      </c>
      <c r="B152" s="38" t="s">
        <v>62</v>
      </c>
      <c r="C152" s="39" t="s">
        <v>159</v>
      </c>
      <c r="D152" s="186">
        <v>10715</v>
      </c>
      <c r="E152" s="91"/>
      <c r="F152" s="192"/>
      <c r="G152" s="174">
        <f t="shared" si="83"/>
        <v>0</v>
      </c>
      <c r="H152" s="2"/>
      <c r="I152" s="193"/>
      <c r="DE152" s="102"/>
      <c r="DF152" s="102"/>
      <c r="DG152" s="102"/>
      <c r="DH152" s="102"/>
      <c r="DI152" s="102"/>
      <c r="DJ152" s="102"/>
      <c r="DK152" s="2"/>
      <c r="DL152" s="2"/>
      <c r="DM152" s="2"/>
      <c r="DN152" s="2"/>
      <c r="DO152" s="2"/>
      <c r="DP152" s="2"/>
    </row>
    <row r="153" spans="1:120" s="18" customFormat="1" ht="15" thickBot="1" x14ac:dyDescent="0.35">
      <c r="A153" s="37" t="s">
        <v>144</v>
      </c>
      <c r="B153" s="38" t="s">
        <v>62</v>
      </c>
      <c r="C153" s="39" t="s">
        <v>159</v>
      </c>
      <c r="D153" s="186">
        <v>4218</v>
      </c>
      <c r="E153" s="91"/>
      <c r="F153" s="192"/>
      <c r="G153" s="174">
        <f t="shared" si="83"/>
        <v>0</v>
      </c>
      <c r="H153" s="2"/>
      <c r="I153" s="193"/>
      <c r="DE153" s="102"/>
      <c r="DF153" s="102"/>
      <c r="DG153" s="102"/>
      <c r="DH153" s="102"/>
      <c r="DI153" s="102"/>
      <c r="DJ153" s="102"/>
      <c r="DK153" s="2"/>
      <c r="DL153" s="2"/>
      <c r="DM153" s="2"/>
      <c r="DN153" s="2"/>
      <c r="DO153" s="2"/>
      <c r="DP153" s="2"/>
    </row>
    <row r="154" spans="1:120" s="18" customFormat="1" x14ac:dyDescent="0.3">
      <c r="A154" s="22" t="s">
        <v>63</v>
      </c>
      <c r="B154" s="23" t="s">
        <v>65</v>
      </c>
      <c r="C154" s="60" t="s">
        <v>158</v>
      </c>
      <c r="D154" s="185">
        <v>9349</v>
      </c>
      <c r="E154" s="91"/>
      <c r="F154" s="192"/>
      <c r="G154" s="174">
        <f t="shared" si="83"/>
        <v>0</v>
      </c>
      <c r="H154" s="2"/>
      <c r="I154" s="193"/>
      <c r="DE154" s="102"/>
      <c r="DF154" s="102"/>
      <c r="DG154" s="102"/>
      <c r="DH154" s="102"/>
      <c r="DI154" s="102"/>
      <c r="DJ154" s="102"/>
      <c r="DK154" s="2"/>
      <c r="DL154" s="2"/>
      <c r="DM154" s="2"/>
      <c r="DN154" s="2"/>
      <c r="DO154" s="2"/>
      <c r="DP154" s="2"/>
    </row>
    <row r="155" spans="1:120" s="18" customFormat="1" ht="15" thickBot="1" x14ac:dyDescent="0.35">
      <c r="A155" s="20" t="s">
        <v>64</v>
      </c>
      <c r="B155" s="21" t="s">
        <v>65</v>
      </c>
      <c r="C155" s="25" t="s">
        <v>159</v>
      </c>
      <c r="D155" s="26">
        <v>5571</v>
      </c>
      <c r="E155" s="91"/>
      <c r="F155" s="192"/>
      <c r="G155" s="174">
        <f t="shared" si="83"/>
        <v>0</v>
      </c>
      <c r="H155" s="2"/>
      <c r="I155" s="193"/>
      <c r="DE155" s="102"/>
      <c r="DF155" s="102"/>
      <c r="DG155" s="102"/>
      <c r="DH155" s="102"/>
      <c r="DI155" s="102"/>
      <c r="DJ155" s="102"/>
      <c r="DK155" s="2"/>
      <c r="DL155" s="2"/>
      <c r="DM155" s="2"/>
      <c r="DN155" s="2"/>
      <c r="DO155" s="2"/>
      <c r="DP155" s="2"/>
    </row>
    <row r="156" spans="1:120" s="18" customFormat="1" x14ac:dyDescent="0.3">
      <c r="A156" s="22" t="s">
        <v>263</v>
      </c>
      <c r="B156" s="23" t="s">
        <v>168</v>
      </c>
      <c r="C156" s="60" t="s">
        <v>53</v>
      </c>
      <c r="D156" s="185">
        <v>6636</v>
      </c>
      <c r="E156" s="91"/>
      <c r="F156" s="192"/>
      <c r="G156" s="174">
        <f t="shared" si="83"/>
        <v>0</v>
      </c>
      <c r="H156" s="2"/>
      <c r="I156" s="193"/>
      <c r="DE156" s="102"/>
      <c r="DF156" s="102"/>
      <c r="DG156" s="102"/>
      <c r="DH156" s="102"/>
      <c r="DI156" s="102"/>
      <c r="DJ156" s="102"/>
      <c r="DK156" s="2"/>
      <c r="DL156" s="2"/>
      <c r="DM156" s="2"/>
      <c r="DN156" s="2"/>
      <c r="DO156" s="2"/>
      <c r="DP156" s="2"/>
    </row>
    <row r="157" spans="1:120" s="18" customFormat="1" x14ac:dyDescent="0.3">
      <c r="A157" s="8" t="s">
        <v>264</v>
      </c>
      <c r="B157" s="19" t="s">
        <v>169</v>
      </c>
      <c r="C157" s="24" t="s">
        <v>67</v>
      </c>
      <c r="D157" s="17">
        <v>4261</v>
      </c>
      <c r="E157" s="91"/>
      <c r="F157" s="192"/>
      <c r="G157" s="174">
        <f t="shared" si="83"/>
        <v>0</v>
      </c>
      <c r="H157" s="2"/>
      <c r="I157" s="193"/>
      <c r="DE157" s="102"/>
      <c r="DF157" s="102"/>
      <c r="DG157" s="102"/>
      <c r="DH157" s="102"/>
      <c r="DI157" s="102"/>
      <c r="DJ157" s="102"/>
      <c r="DK157" s="2"/>
      <c r="DL157" s="2"/>
      <c r="DM157" s="2"/>
      <c r="DN157" s="2"/>
      <c r="DO157" s="2"/>
      <c r="DP157" s="2"/>
    </row>
    <row r="158" spans="1:120" s="18" customFormat="1" x14ac:dyDescent="0.3">
      <c r="A158" s="8" t="s">
        <v>265</v>
      </c>
      <c r="B158" s="19" t="s">
        <v>170</v>
      </c>
      <c r="C158" s="24" t="s">
        <v>67</v>
      </c>
      <c r="D158" s="17">
        <v>4261</v>
      </c>
      <c r="E158" s="91"/>
      <c r="F158" s="192"/>
      <c r="G158" s="174">
        <f t="shared" si="83"/>
        <v>0</v>
      </c>
      <c r="H158" s="2"/>
      <c r="I158" s="193"/>
      <c r="DE158" s="102"/>
      <c r="DF158" s="102"/>
      <c r="DG158" s="102"/>
      <c r="DH158" s="102"/>
      <c r="DI158" s="102"/>
      <c r="DJ158" s="102"/>
      <c r="DK158" s="2"/>
      <c r="DL158" s="2"/>
      <c r="DM158" s="2"/>
      <c r="DN158" s="2"/>
      <c r="DO158" s="2"/>
      <c r="DP158" s="2"/>
    </row>
    <row r="159" spans="1:120" s="18" customFormat="1" x14ac:dyDescent="0.3">
      <c r="A159" s="8" t="s">
        <v>266</v>
      </c>
      <c r="B159" s="19" t="s">
        <v>171</v>
      </c>
      <c r="C159" s="24" t="s">
        <v>54</v>
      </c>
      <c r="D159" s="17">
        <v>3269</v>
      </c>
      <c r="E159" s="91"/>
      <c r="F159" s="192"/>
      <c r="G159" s="174">
        <f t="shared" si="83"/>
        <v>0</v>
      </c>
      <c r="H159" s="2"/>
      <c r="I159" s="193"/>
      <c r="DE159" s="102"/>
      <c r="DF159" s="102"/>
      <c r="DG159" s="102"/>
      <c r="DH159" s="102"/>
      <c r="DI159" s="102"/>
      <c r="DJ159" s="102"/>
      <c r="DK159" s="2"/>
      <c r="DL159" s="2"/>
      <c r="DM159" s="2"/>
      <c r="DN159" s="2"/>
      <c r="DO159" s="2"/>
      <c r="DP159" s="2"/>
    </row>
    <row r="160" spans="1:120" s="18" customFormat="1" x14ac:dyDescent="0.3">
      <c r="A160" s="8" t="s">
        <v>267</v>
      </c>
      <c r="B160" s="19" t="s">
        <v>172</v>
      </c>
      <c r="C160" s="24" t="s">
        <v>54</v>
      </c>
      <c r="D160" s="17">
        <v>3269</v>
      </c>
      <c r="E160" s="91"/>
      <c r="F160" s="192"/>
      <c r="G160" s="174">
        <f t="shared" si="83"/>
        <v>0</v>
      </c>
      <c r="H160" s="2"/>
      <c r="I160" s="193"/>
      <c r="DE160" s="102"/>
      <c r="DF160" s="102"/>
      <c r="DG160" s="102"/>
      <c r="DH160" s="102"/>
      <c r="DI160" s="102"/>
      <c r="DJ160" s="102"/>
      <c r="DK160" s="2"/>
      <c r="DL160" s="2"/>
      <c r="DM160" s="2"/>
      <c r="DN160" s="2"/>
      <c r="DO160" s="2"/>
      <c r="DP160" s="2"/>
    </row>
    <row r="161" spans="1:120" s="18" customFormat="1" x14ac:dyDescent="0.3">
      <c r="A161" s="8" t="s">
        <v>268</v>
      </c>
      <c r="B161" s="19" t="s">
        <v>173</v>
      </c>
      <c r="C161" s="24" t="s">
        <v>56</v>
      </c>
      <c r="D161" s="17">
        <v>8177</v>
      </c>
      <c r="E161" s="91"/>
      <c r="F161" s="192"/>
      <c r="G161" s="174">
        <f t="shared" si="83"/>
        <v>0</v>
      </c>
      <c r="H161" s="2"/>
      <c r="I161" s="193"/>
      <c r="DE161" s="102"/>
      <c r="DF161" s="102"/>
      <c r="DG161" s="102"/>
      <c r="DH161" s="102"/>
      <c r="DI161" s="102"/>
      <c r="DJ161" s="102"/>
      <c r="DK161" s="2"/>
      <c r="DL161" s="2"/>
      <c r="DM161" s="2"/>
      <c r="DN161" s="2"/>
      <c r="DO161" s="2"/>
      <c r="DP161" s="2"/>
    </row>
    <row r="162" spans="1:120" s="18" customFormat="1" ht="15" thickBot="1" x14ac:dyDescent="0.35">
      <c r="A162" s="8" t="s">
        <v>269</v>
      </c>
      <c r="B162" s="19" t="s">
        <v>168</v>
      </c>
      <c r="C162" s="24" t="s">
        <v>66</v>
      </c>
      <c r="D162" s="17">
        <v>5104</v>
      </c>
      <c r="E162" s="91"/>
      <c r="F162" s="192"/>
      <c r="G162" s="174">
        <f t="shared" si="83"/>
        <v>0</v>
      </c>
      <c r="H162" s="2"/>
      <c r="I162" s="193"/>
      <c r="DE162" s="102"/>
      <c r="DF162" s="102"/>
      <c r="DG162" s="102"/>
      <c r="DH162" s="102"/>
      <c r="DI162" s="102"/>
      <c r="DJ162" s="102"/>
      <c r="DK162" s="2"/>
      <c r="DL162" s="2"/>
      <c r="DM162" s="2"/>
      <c r="DN162" s="2"/>
      <c r="DO162" s="2"/>
      <c r="DP162" s="2"/>
    </row>
    <row r="163" spans="1:120" s="18" customFormat="1" ht="15" thickBot="1" x14ac:dyDescent="0.35">
      <c r="A163" s="167" t="s">
        <v>44</v>
      </c>
      <c r="B163" s="168"/>
      <c r="C163" s="168"/>
      <c r="D163" s="169"/>
      <c r="E163" s="91"/>
      <c r="F163" s="192"/>
      <c r="G163" s="174">
        <f t="shared" si="83"/>
        <v>0</v>
      </c>
      <c r="H163" s="2"/>
      <c r="I163" s="193"/>
      <c r="K163" s="70"/>
      <c r="N163" s="16"/>
      <c r="DE163" s="102"/>
      <c r="DF163" s="102"/>
      <c r="DG163" s="102"/>
      <c r="DH163" s="102"/>
      <c r="DI163" s="102"/>
      <c r="DJ163" s="102"/>
      <c r="DK163" s="2"/>
      <c r="DL163" s="2"/>
      <c r="DM163" s="2"/>
      <c r="DN163" s="2"/>
      <c r="DO163" s="2"/>
      <c r="DP163" s="2"/>
    </row>
    <row r="164" spans="1:120" s="18" customFormat="1" x14ac:dyDescent="0.3">
      <c r="A164" s="22" t="s">
        <v>322</v>
      </c>
      <c r="B164" s="23" t="s">
        <v>71</v>
      </c>
      <c r="C164" s="60" t="s">
        <v>53</v>
      </c>
      <c r="D164" s="185">
        <v>8316</v>
      </c>
      <c r="E164" s="91"/>
      <c r="F164" s="192"/>
      <c r="G164" s="174">
        <f t="shared" si="83"/>
        <v>0</v>
      </c>
      <c r="H164" s="2"/>
      <c r="I164" s="193"/>
      <c r="K164" s="70"/>
      <c r="N164" s="16"/>
      <c r="DE164" s="102"/>
      <c r="DF164" s="102"/>
      <c r="DG164" s="102"/>
      <c r="DH164" s="102"/>
      <c r="DI164" s="102"/>
      <c r="DJ164" s="102"/>
      <c r="DK164" s="2"/>
      <c r="DL164" s="2"/>
      <c r="DM164" s="2"/>
      <c r="DN164" s="2"/>
      <c r="DO164" s="2"/>
      <c r="DP164" s="2"/>
    </row>
    <row r="165" spans="1:120" s="18" customFormat="1" ht="15" thickBot="1" x14ac:dyDescent="0.35">
      <c r="A165" s="37" t="s">
        <v>323</v>
      </c>
      <c r="B165" s="38" t="s">
        <v>72</v>
      </c>
      <c r="C165" s="39" t="s">
        <v>53</v>
      </c>
      <c r="D165" s="186">
        <v>8316</v>
      </c>
      <c r="E165" s="91"/>
      <c r="F165" s="192"/>
      <c r="G165" s="174">
        <f t="shared" si="83"/>
        <v>0</v>
      </c>
      <c r="H165" s="2"/>
      <c r="I165" s="193"/>
      <c r="K165" s="70"/>
      <c r="N165" s="16"/>
      <c r="DE165" s="102"/>
      <c r="DF165" s="102"/>
      <c r="DG165" s="102"/>
      <c r="DH165" s="102"/>
      <c r="DI165" s="102"/>
      <c r="DJ165" s="102"/>
      <c r="DK165" s="2"/>
      <c r="DL165" s="2"/>
      <c r="DM165" s="2"/>
      <c r="DN165" s="2"/>
      <c r="DO165" s="2"/>
      <c r="DP165" s="2"/>
    </row>
    <row r="166" spans="1:120" s="18" customFormat="1" x14ac:dyDescent="0.3">
      <c r="A166" s="22" t="s">
        <v>324</v>
      </c>
      <c r="B166" s="23" t="s">
        <v>73</v>
      </c>
      <c r="C166" s="60" t="s">
        <v>67</v>
      </c>
      <c r="D166" s="185">
        <v>6426</v>
      </c>
      <c r="E166" s="91"/>
      <c r="F166" s="192"/>
      <c r="G166" s="174">
        <f t="shared" si="83"/>
        <v>0</v>
      </c>
      <c r="H166" s="2"/>
      <c r="I166" s="193"/>
      <c r="K166" s="70"/>
      <c r="N166" s="16"/>
      <c r="DE166" s="102"/>
      <c r="DF166" s="102"/>
      <c r="DG166" s="102"/>
      <c r="DH166" s="102"/>
      <c r="DI166" s="102"/>
      <c r="DJ166" s="102"/>
      <c r="DK166" s="2"/>
      <c r="DL166" s="2"/>
      <c r="DM166" s="2"/>
      <c r="DN166" s="2"/>
      <c r="DO166" s="2"/>
      <c r="DP166" s="2"/>
    </row>
    <row r="167" spans="1:120" s="18" customFormat="1" x14ac:dyDescent="0.3">
      <c r="A167" s="8" t="s">
        <v>325</v>
      </c>
      <c r="B167" s="19" t="s">
        <v>74</v>
      </c>
      <c r="C167" s="24" t="s">
        <v>67</v>
      </c>
      <c r="D167" s="17">
        <v>6426</v>
      </c>
      <c r="E167" s="91"/>
      <c r="F167" s="192"/>
      <c r="G167" s="174">
        <f t="shared" si="83"/>
        <v>0</v>
      </c>
      <c r="H167" s="2"/>
      <c r="I167" s="193"/>
      <c r="N167" s="16"/>
      <c r="DE167" s="102"/>
      <c r="DF167" s="102"/>
      <c r="DG167" s="102"/>
      <c r="DH167" s="102"/>
      <c r="DI167" s="102"/>
      <c r="DJ167" s="102"/>
      <c r="DK167" s="2"/>
      <c r="DL167" s="2"/>
      <c r="DM167" s="2"/>
      <c r="DN167" s="2"/>
      <c r="DO167" s="2"/>
      <c r="DP167" s="2"/>
    </row>
    <row r="168" spans="1:120" s="18" customFormat="1" x14ac:dyDescent="0.3">
      <c r="A168" s="8" t="s">
        <v>326</v>
      </c>
      <c r="B168" s="19" t="s">
        <v>75</v>
      </c>
      <c r="C168" s="24" t="s">
        <v>67</v>
      </c>
      <c r="D168" s="17">
        <v>6426</v>
      </c>
      <c r="E168" s="91"/>
      <c r="F168" s="192"/>
      <c r="G168" s="174">
        <f t="shared" si="83"/>
        <v>0</v>
      </c>
      <c r="H168" s="2"/>
      <c r="I168" s="193"/>
      <c r="N168" s="16"/>
      <c r="DE168" s="102"/>
      <c r="DF168" s="102"/>
      <c r="DG168" s="102"/>
      <c r="DH168" s="102"/>
      <c r="DI168" s="102"/>
      <c r="DJ168" s="102"/>
      <c r="DK168" s="2"/>
      <c r="DL168" s="2"/>
      <c r="DM168" s="2"/>
      <c r="DN168" s="2"/>
      <c r="DO168" s="2"/>
      <c r="DP168" s="2"/>
    </row>
    <row r="169" spans="1:120" s="18" customFormat="1" ht="15" thickBot="1" x14ac:dyDescent="0.35">
      <c r="A169" s="20" t="s">
        <v>327</v>
      </c>
      <c r="B169" s="21" t="s">
        <v>77</v>
      </c>
      <c r="C169" s="25" t="s">
        <v>67</v>
      </c>
      <c r="D169" s="26">
        <v>6426</v>
      </c>
      <c r="E169" s="91"/>
      <c r="F169" s="192"/>
      <c r="G169" s="174">
        <f t="shared" si="83"/>
        <v>0</v>
      </c>
      <c r="H169" s="2"/>
      <c r="I169" s="193"/>
      <c r="DE169" s="102"/>
      <c r="DF169" s="102"/>
      <c r="DG169" s="102"/>
      <c r="DH169" s="102"/>
      <c r="DI169" s="102"/>
      <c r="DJ169" s="102"/>
      <c r="DK169" s="2"/>
      <c r="DL169" s="2"/>
      <c r="DM169" s="2"/>
      <c r="DN169" s="2"/>
      <c r="DO169" s="2"/>
      <c r="DP169" s="2"/>
    </row>
    <row r="170" spans="1:120" s="18" customFormat="1" x14ac:dyDescent="0.3">
      <c r="A170" s="45" t="s">
        <v>328</v>
      </c>
      <c r="B170" s="46" t="s">
        <v>78</v>
      </c>
      <c r="C170" s="47" t="s">
        <v>54</v>
      </c>
      <c r="D170" s="48">
        <v>5387</v>
      </c>
      <c r="E170" s="91"/>
      <c r="F170" s="192"/>
      <c r="G170" s="174">
        <f t="shared" si="83"/>
        <v>0</v>
      </c>
      <c r="H170" s="2"/>
      <c r="I170" s="193"/>
      <c r="DE170" s="102"/>
      <c r="DF170" s="102"/>
      <c r="DG170" s="102"/>
      <c r="DH170" s="102"/>
      <c r="DI170" s="102"/>
      <c r="DJ170" s="102"/>
      <c r="DK170" s="2"/>
      <c r="DL170" s="2"/>
      <c r="DM170" s="2"/>
      <c r="DN170" s="2"/>
      <c r="DO170" s="2"/>
      <c r="DP170" s="2"/>
    </row>
    <row r="171" spans="1:120" s="18" customFormat="1" x14ac:dyDescent="0.3">
      <c r="A171" s="8" t="s">
        <v>329</v>
      </c>
      <c r="B171" s="19" t="s">
        <v>79</v>
      </c>
      <c r="C171" s="24" t="s">
        <v>54</v>
      </c>
      <c r="D171" s="17">
        <v>5387</v>
      </c>
      <c r="E171" s="91"/>
      <c r="F171" s="192"/>
      <c r="G171" s="174">
        <f t="shared" si="83"/>
        <v>0</v>
      </c>
      <c r="H171" s="2"/>
      <c r="I171" s="193"/>
      <c r="DE171" s="102"/>
      <c r="DF171" s="102"/>
      <c r="DG171" s="102"/>
      <c r="DH171" s="102"/>
      <c r="DI171" s="102"/>
      <c r="DJ171" s="102"/>
      <c r="DK171" s="2"/>
      <c r="DL171" s="2"/>
      <c r="DM171" s="2"/>
      <c r="DN171" s="2"/>
      <c r="DO171" s="2"/>
      <c r="DP171" s="2"/>
    </row>
    <row r="172" spans="1:120" s="18" customFormat="1" x14ac:dyDescent="0.3">
      <c r="A172" s="8" t="s">
        <v>330</v>
      </c>
      <c r="B172" s="19" t="s">
        <v>80</v>
      </c>
      <c r="C172" s="24" t="s">
        <v>54</v>
      </c>
      <c r="D172" s="17">
        <v>5387</v>
      </c>
      <c r="E172" s="91"/>
      <c r="F172" s="192"/>
      <c r="G172" s="174">
        <f t="shared" si="83"/>
        <v>0</v>
      </c>
      <c r="H172" s="2"/>
      <c r="I172" s="193"/>
      <c r="DE172" s="102"/>
      <c r="DF172" s="102"/>
      <c r="DG172" s="102"/>
      <c r="DH172" s="102"/>
      <c r="DI172" s="102"/>
      <c r="DJ172" s="102"/>
      <c r="DK172" s="2"/>
      <c r="DL172" s="2"/>
      <c r="DM172" s="2"/>
      <c r="DN172" s="2"/>
      <c r="DO172" s="2"/>
      <c r="DP172" s="2"/>
    </row>
    <row r="173" spans="1:120" s="18" customFormat="1" ht="15" thickBot="1" x14ac:dyDescent="0.35">
      <c r="A173" s="37" t="s">
        <v>331</v>
      </c>
      <c r="B173" s="38" t="s">
        <v>76</v>
      </c>
      <c r="C173" s="39" t="s">
        <v>54</v>
      </c>
      <c r="D173" s="186">
        <v>5387</v>
      </c>
      <c r="E173" s="91"/>
      <c r="F173" s="192"/>
      <c r="G173" s="174">
        <f t="shared" si="83"/>
        <v>0</v>
      </c>
      <c r="H173" s="2"/>
      <c r="I173" s="193"/>
      <c r="DE173" s="102"/>
      <c r="DF173" s="102"/>
      <c r="DG173" s="102"/>
      <c r="DH173" s="102"/>
      <c r="DI173" s="102"/>
      <c r="DJ173" s="102"/>
      <c r="DK173" s="2"/>
      <c r="DL173" s="2"/>
      <c r="DM173" s="2"/>
      <c r="DN173" s="2"/>
      <c r="DO173" s="2"/>
      <c r="DP173" s="2"/>
    </row>
    <row r="174" spans="1:120" s="18" customFormat="1" x14ac:dyDescent="0.3">
      <c r="A174" s="22" t="s">
        <v>332</v>
      </c>
      <c r="B174" s="23" t="s">
        <v>81</v>
      </c>
      <c r="C174" s="60" t="s">
        <v>56</v>
      </c>
      <c r="D174" s="185">
        <v>9356</v>
      </c>
      <c r="E174" s="91"/>
      <c r="F174" s="192"/>
      <c r="G174" s="174">
        <f t="shared" si="83"/>
        <v>0</v>
      </c>
      <c r="H174" s="2"/>
      <c r="I174" s="193"/>
      <c r="DE174" s="102"/>
      <c r="DF174" s="102"/>
      <c r="DG174" s="102"/>
      <c r="DH174" s="102"/>
      <c r="DI174" s="102"/>
      <c r="DJ174" s="102"/>
      <c r="DK174" s="2"/>
      <c r="DL174" s="2"/>
      <c r="DM174" s="2"/>
      <c r="DN174" s="2"/>
      <c r="DO174" s="2"/>
      <c r="DP174" s="2"/>
    </row>
    <row r="175" spans="1:120" ht="15" thickBot="1" x14ac:dyDescent="0.35">
      <c r="A175" s="20" t="s">
        <v>333</v>
      </c>
      <c r="B175" s="21" t="s">
        <v>82</v>
      </c>
      <c r="C175" s="25" t="s">
        <v>56</v>
      </c>
      <c r="D175" s="26">
        <v>9356</v>
      </c>
      <c r="F175" s="192"/>
      <c r="G175" s="174">
        <f t="shared" si="83"/>
        <v>0</v>
      </c>
      <c r="H175" s="2"/>
    </row>
    <row r="176" spans="1:120" x14ac:dyDescent="0.3">
      <c r="A176" s="45" t="s">
        <v>334</v>
      </c>
      <c r="B176" s="46" t="s">
        <v>83</v>
      </c>
      <c r="C176" s="47" t="s">
        <v>66</v>
      </c>
      <c r="D176" s="48">
        <v>7749</v>
      </c>
      <c r="F176" s="192"/>
      <c r="G176" s="174">
        <f t="shared" si="83"/>
        <v>0</v>
      </c>
      <c r="H176" s="2"/>
    </row>
    <row r="177" spans="1:120" ht="15" thickBot="1" x14ac:dyDescent="0.35">
      <c r="A177" s="37" t="s">
        <v>335</v>
      </c>
      <c r="B177" s="38" t="s">
        <v>84</v>
      </c>
      <c r="C177" s="39" t="s">
        <v>66</v>
      </c>
      <c r="D177" s="186">
        <v>7749</v>
      </c>
      <c r="F177" s="192"/>
      <c r="G177" s="174">
        <f t="shared" si="83"/>
        <v>0</v>
      </c>
      <c r="H177" s="2"/>
    </row>
    <row r="178" spans="1:120" s="18" customFormat="1" ht="15" thickBot="1" x14ac:dyDescent="0.35">
      <c r="A178" s="167" t="s">
        <v>319</v>
      </c>
      <c r="B178" s="168"/>
      <c r="C178" s="168"/>
      <c r="D178" s="169"/>
      <c r="E178" s="91"/>
      <c r="F178" s="193"/>
      <c r="G178" s="174">
        <f t="shared" si="83"/>
        <v>0</v>
      </c>
      <c r="H178" s="2"/>
      <c r="I178" s="193"/>
      <c r="K178" s="70"/>
      <c r="N178" s="16"/>
      <c r="DE178" s="102"/>
      <c r="DF178" s="102"/>
      <c r="DG178" s="102"/>
      <c r="DH178" s="102"/>
      <c r="DI178" s="102"/>
      <c r="DJ178" s="102"/>
      <c r="DK178" s="2"/>
      <c r="DL178" s="2"/>
      <c r="DM178" s="2"/>
      <c r="DN178" s="2"/>
      <c r="DO178" s="2"/>
      <c r="DP178" s="2"/>
    </row>
    <row r="179" spans="1:120" s="18" customFormat="1" x14ac:dyDescent="0.3">
      <c r="A179" s="22" t="s">
        <v>346</v>
      </c>
      <c r="B179" s="23" t="s">
        <v>348</v>
      </c>
      <c r="C179" s="60" t="s">
        <v>350</v>
      </c>
      <c r="D179" s="205">
        <v>69862</v>
      </c>
      <c r="E179" s="70"/>
      <c r="F179" s="192"/>
      <c r="G179" s="174">
        <f t="shared" si="83"/>
        <v>0</v>
      </c>
      <c r="H179" s="2"/>
      <c r="I179" s="193"/>
      <c r="K179" s="70"/>
      <c r="N179" s="16"/>
      <c r="DE179" s="102"/>
      <c r="DF179" s="102"/>
      <c r="DG179" s="102"/>
      <c r="DH179" s="102"/>
      <c r="DI179" s="102"/>
      <c r="DJ179" s="102"/>
      <c r="DK179" s="2"/>
      <c r="DL179" s="2"/>
      <c r="DM179" s="2"/>
      <c r="DN179" s="2"/>
      <c r="DO179" s="2"/>
      <c r="DP179" s="2"/>
    </row>
    <row r="180" spans="1:120" s="18" customFormat="1" x14ac:dyDescent="0.3">
      <c r="A180" s="8" t="s">
        <v>347</v>
      </c>
      <c r="B180" s="19" t="s">
        <v>349</v>
      </c>
      <c r="C180" s="24" t="s">
        <v>350</v>
      </c>
      <c r="D180" s="17">
        <v>69862</v>
      </c>
      <c r="E180" s="70"/>
      <c r="F180" s="192"/>
      <c r="G180" s="174">
        <f t="shared" si="83"/>
        <v>0</v>
      </c>
      <c r="H180" s="2"/>
      <c r="I180" s="193"/>
      <c r="K180" s="70"/>
      <c r="N180" s="16"/>
      <c r="DE180" s="102"/>
      <c r="DF180" s="102"/>
      <c r="DG180" s="102"/>
      <c r="DH180" s="102"/>
      <c r="DI180" s="102"/>
      <c r="DJ180" s="102"/>
      <c r="DK180" s="2"/>
      <c r="DL180" s="2"/>
      <c r="DM180" s="2"/>
      <c r="DN180" s="2"/>
      <c r="DO180" s="2"/>
      <c r="DP180" s="2"/>
    </row>
    <row r="181" spans="1:120" s="18" customFormat="1" x14ac:dyDescent="0.3">
      <c r="A181" s="8" t="s">
        <v>388</v>
      </c>
      <c r="B181" s="19" t="s">
        <v>348</v>
      </c>
      <c r="C181" s="24" t="s">
        <v>351</v>
      </c>
      <c r="D181" s="17">
        <v>77350</v>
      </c>
      <c r="E181" s="70"/>
      <c r="F181" s="192"/>
      <c r="G181" s="174">
        <f t="shared" si="83"/>
        <v>0</v>
      </c>
      <c r="H181" s="2"/>
      <c r="I181" s="193"/>
      <c r="K181" s="70"/>
      <c r="N181" s="16"/>
      <c r="DE181" s="102"/>
      <c r="DF181" s="102"/>
      <c r="DG181" s="102"/>
      <c r="DH181" s="102"/>
      <c r="DI181" s="102"/>
      <c r="DJ181" s="102"/>
      <c r="DK181" s="2"/>
      <c r="DL181" s="2"/>
      <c r="DM181" s="2"/>
      <c r="DN181" s="2"/>
      <c r="DO181" s="2"/>
      <c r="DP181" s="2"/>
    </row>
    <row r="182" spans="1:120" s="18" customFormat="1" x14ac:dyDescent="0.3">
      <c r="A182" s="8" t="s">
        <v>389</v>
      </c>
      <c r="B182" s="19" t="s">
        <v>349</v>
      </c>
      <c r="C182" s="24" t="s">
        <v>351</v>
      </c>
      <c r="D182" s="17">
        <v>77350</v>
      </c>
      <c r="E182" s="70"/>
      <c r="F182" s="192"/>
      <c r="G182" s="174">
        <f t="shared" si="83"/>
        <v>0</v>
      </c>
      <c r="H182" s="2"/>
      <c r="I182" s="193"/>
      <c r="K182" s="70"/>
      <c r="N182" s="16"/>
      <c r="DE182" s="102"/>
      <c r="DF182" s="102"/>
      <c r="DG182" s="102"/>
      <c r="DH182" s="102"/>
      <c r="DI182" s="102"/>
      <c r="DJ182" s="102"/>
      <c r="DK182" s="2"/>
      <c r="DL182" s="2"/>
      <c r="DM182" s="2"/>
      <c r="DN182" s="2"/>
      <c r="DO182" s="2"/>
      <c r="DP182" s="2"/>
    </row>
    <row r="183" spans="1:120" s="18" customFormat="1" x14ac:dyDescent="0.3">
      <c r="A183" s="8" t="s">
        <v>391</v>
      </c>
      <c r="B183" s="19" t="s">
        <v>390</v>
      </c>
      <c r="C183" s="24" t="s">
        <v>393</v>
      </c>
      <c r="D183" s="17">
        <v>38844</v>
      </c>
      <c r="E183" s="70"/>
      <c r="F183" s="192"/>
      <c r="G183" s="174">
        <f t="shared" si="83"/>
        <v>0</v>
      </c>
      <c r="H183" s="2"/>
      <c r="I183" s="193"/>
      <c r="K183" s="70"/>
      <c r="N183" s="16"/>
      <c r="DE183" s="102"/>
      <c r="DF183" s="102"/>
      <c r="DG183" s="102"/>
      <c r="DH183" s="102"/>
      <c r="DI183" s="102"/>
      <c r="DJ183" s="102"/>
      <c r="DK183" s="2"/>
      <c r="DL183" s="2"/>
      <c r="DM183" s="2"/>
      <c r="DN183" s="2"/>
      <c r="DO183" s="2"/>
      <c r="DP183" s="2"/>
    </row>
    <row r="184" spans="1:120" s="18" customFormat="1" x14ac:dyDescent="0.3">
      <c r="A184" s="8" t="s">
        <v>392</v>
      </c>
      <c r="B184" s="19" t="s">
        <v>390</v>
      </c>
      <c r="C184" s="24" t="s">
        <v>394</v>
      </c>
      <c r="D184" s="17">
        <v>45720</v>
      </c>
      <c r="E184" s="70"/>
      <c r="F184" s="192"/>
      <c r="G184" s="174">
        <f t="shared" si="83"/>
        <v>0</v>
      </c>
      <c r="H184" s="2"/>
      <c r="I184" s="193"/>
      <c r="K184" s="70"/>
      <c r="N184" s="16"/>
      <c r="DE184" s="102"/>
      <c r="DF184" s="102"/>
      <c r="DG184" s="102"/>
      <c r="DH184" s="102"/>
      <c r="DI184" s="102"/>
      <c r="DJ184" s="102"/>
      <c r="DK184" s="2"/>
      <c r="DL184" s="2"/>
      <c r="DM184" s="2"/>
      <c r="DN184" s="2"/>
      <c r="DO184" s="2"/>
      <c r="DP184" s="2"/>
    </row>
    <row r="185" spans="1:120" s="18" customFormat="1" x14ac:dyDescent="0.3">
      <c r="A185" s="8" t="s">
        <v>383</v>
      </c>
      <c r="B185" s="19" t="s">
        <v>312</v>
      </c>
      <c r="C185" s="24" t="s">
        <v>382</v>
      </c>
      <c r="D185" s="17">
        <v>122278</v>
      </c>
      <c r="E185" s="70"/>
      <c r="F185" s="192"/>
      <c r="G185" s="174">
        <f t="shared" si="83"/>
        <v>0</v>
      </c>
      <c r="H185" s="2"/>
      <c r="I185" s="193"/>
      <c r="K185" s="70"/>
      <c r="N185" s="16"/>
      <c r="DE185" s="102"/>
      <c r="DF185" s="102"/>
      <c r="DG185" s="102"/>
      <c r="DH185" s="102"/>
      <c r="DI185" s="102"/>
      <c r="DJ185" s="102"/>
      <c r="DK185" s="2"/>
      <c r="DL185" s="2"/>
      <c r="DM185" s="2"/>
      <c r="DN185" s="2"/>
      <c r="DO185" s="2"/>
      <c r="DP185" s="2"/>
    </row>
    <row r="186" spans="1:120" s="18" customFormat="1" x14ac:dyDescent="0.3">
      <c r="A186" s="8" t="s">
        <v>342</v>
      </c>
      <c r="B186" s="19" t="s">
        <v>344</v>
      </c>
      <c r="C186" s="24" t="s">
        <v>352</v>
      </c>
      <c r="D186" s="17">
        <v>26610</v>
      </c>
      <c r="E186" s="70"/>
      <c r="F186" s="192"/>
      <c r="G186" s="174">
        <f t="shared" si="83"/>
        <v>0</v>
      </c>
      <c r="H186" s="2"/>
      <c r="I186" s="193"/>
      <c r="K186" s="70"/>
      <c r="N186" s="16"/>
      <c r="DE186" s="102"/>
      <c r="DF186" s="102"/>
      <c r="DG186" s="102"/>
      <c r="DH186" s="102"/>
      <c r="DI186" s="102"/>
      <c r="DJ186" s="102"/>
      <c r="DK186" s="2"/>
      <c r="DL186" s="2"/>
      <c r="DM186" s="2"/>
      <c r="DN186" s="2"/>
      <c r="DO186" s="2"/>
      <c r="DP186" s="2"/>
    </row>
    <row r="187" spans="1:120" s="18" customFormat="1" ht="15" thickBot="1" x14ac:dyDescent="0.35">
      <c r="A187" s="20" t="s">
        <v>343</v>
      </c>
      <c r="B187" s="21" t="s">
        <v>345</v>
      </c>
      <c r="C187" s="25" t="s">
        <v>352</v>
      </c>
      <c r="D187" s="26">
        <v>26610</v>
      </c>
      <c r="E187" s="70"/>
      <c r="F187" s="192"/>
      <c r="G187" s="174">
        <f t="shared" si="83"/>
        <v>0</v>
      </c>
      <c r="H187" s="2"/>
      <c r="I187" s="193"/>
      <c r="K187" s="70"/>
      <c r="N187" s="16"/>
      <c r="DE187" s="102"/>
      <c r="DF187" s="102"/>
      <c r="DG187" s="102"/>
      <c r="DH187" s="102"/>
      <c r="DI187" s="102"/>
      <c r="DJ187" s="102"/>
      <c r="DK187" s="2"/>
      <c r="DL187" s="2"/>
      <c r="DM187" s="2"/>
      <c r="DN187" s="2"/>
      <c r="DO187" s="2"/>
      <c r="DP187" s="2"/>
    </row>
    <row r="188" spans="1:120" s="18" customFormat="1" ht="15" thickBot="1" x14ac:dyDescent="0.35">
      <c r="A188" s="170" t="s">
        <v>353</v>
      </c>
      <c r="B188" s="171"/>
      <c r="C188" s="171"/>
      <c r="D188" s="187"/>
      <c r="E188" s="91"/>
      <c r="F188" s="192"/>
      <c r="G188" s="174">
        <f t="shared" si="83"/>
        <v>0</v>
      </c>
      <c r="H188" s="2"/>
      <c r="I188" s="193"/>
      <c r="J188" s="193"/>
      <c r="K188" s="70"/>
      <c r="N188" s="16"/>
      <c r="DE188" s="102"/>
      <c r="DF188" s="102"/>
      <c r="DG188" s="102"/>
      <c r="DH188" s="102"/>
      <c r="DI188" s="102"/>
      <c r="DJ188" s="102"/>
      <c r="DK188" s="2"/>
      <c r="DL188" s="2"/>
      <c r="DM188" s="2"/>
      <c r="DN188" s="2"/>
      <c r="DO188" s="2"/>
      <c r="DP188" s="2"/>
    </row>
    <row r="189" spans="1:120" s="18" customFormat="1" x14ac:dyDescent="0.3">
      <c r="A189" s="22" t="s">
        <v>355</v>
      </c>
      <c r="B189" s="23" t="s">
        <v>339</v>
      </c>
      <c r="C189" s="60" t="s">
        <v>368</v>
      </c>
      <c r="D189" s="185">
        <v>15941</v>
      </c>
      <c r="E189" s="70"/>
      <c r="F189" s="190"/>
      <c r="G189" s="174">
        <f t="shared" si="83"/>
        <v>0</v>
      </c>
      <c r="H189" s="2"/>
      <c r="I189" s="193"/>
      <c r="J189" s="193"/>
      <c r="K189" s="70"/>
      <c r="N189" s="16"/>
      <c r="DE189" s="102"/>
      <c r="DF189" s="102"/>
      <c r="DG189" s="102"/>
      <c r="DH189" s="102"/>
      <c r="DI189" s="102"/>
      <c r="DJ189" s="102"/>
      <c r="DK189" s="2"/>
      <c r="DL189" s="2"/>
      <c r="DM189" s="2"/>
      <c r="DN189" s="2"/>
      <c r="DO189" s="2"/>
      <c r="DP189" s="2"/>
    </row>
    <row r="190" spans="1:120" s="18" customFormat="1" x14ac:dyDescent="0.3">
      <c r="A190" s="8" t="s">
        <v>356</v>
      </c>
      <c r="B190" s="19" t="s">
        <v>340</v>
      </c>
      <c r="C190" s="24" t="s">
        <v>369</v>
      </c>
      <c r="D190" s="17">
        <v>15941</v>
      </c>
      <c r="E190" s="70"/>
      <c r="F190" s="190"/>
      <c r="G190" s="174">
        <f t="shared" si="83"/>
        <v>0</v>
      </c>
      <c r="H190" s="2"/>
      <c r="I190" s="193"/>
      <c r="J190" s="193"/>
      <c r="K190" s="70"/>
      <c r="N190" s="16"/>
      <c r="DE190" s="102"/>
      <c r="DF190" s="102"/>
      <c r="DG190" s="102"/>
      <c r="DH190" s="102"/>
      <c r="DI190" s="102"/>
      <c r="DJ190" s="102"/>
      <c r="DK190" s="2"/>
      <c r="DL190" s="2"/>
      <c r="DM190" s="2"/>
      <c r="DN190" s="2"/>
      <c r="DO190" s="2"/>
      <c r="DP190" s="2"/>
    </row>
    <row r="191" spans="1:120" s="18" customFormat="1" x14ac:dyDescent="0.3">
      <c r="A191" s="8" t="s">
        <v>357</v>
      </c>
      <c r="B191" s="38" t="s">
        <v>341</v>
      </c>
      <c r="C191" s="39" t="s">
        <v>370</v>
      </c>
      <c r="D191" s="186">
        <v>15941</v>
      </c>
      <c r="E191" s="70"/>
      <c r="F191" s="190"/>
      <c r="G191" s="174">
        <f t="shared" si="83"/>
        <v>0</v>
      </c>
      <c r="H191" s="2"/>
      <c r="I191" s="193"/>
      <c r="J191" s="193"/>
      <c r="K191" s="70"/>
      <c r="N191" s="16"/>
      <c r="DE191" s="102"/>
      <c r="DF191" s="102"/>
      <c r="DG191" s="102"/>
      <c r="DH191" s="102"/>
      <c r="DI191" s="102"/>
      <c r="DJ191" s="102"/>
      <c r="DK191" s="2"/>
      <c r="DL191" s="2"/>
      <c r="DM191" s="2"/>
      <c r="DN191" s="2"/>
      <c r="DO191" s="2"/>
      <c r="DP191" s="2"/>
    </row>
    <row r="192" spans="1:120" s="18" customFormat="1" ht="15" thickBot="1" x14ac:dyDescent="0.35">
      <c r="A192" s="37" t="s">
        <v>358</v>
      </c>
      <c r="B192" s="38" t="s">
        <v>354</v>
      </c>
      <c r="C192" s="39" t="s">
        <v>377</v>
      </c>
      <c r="D192" s="186">
        <v>6640</v>
      </c>
      <c r="E192" s="70"/>
      <c r="F192" s="190"/>
      <c r="G192" s="174">
        <f t="shared" si="83"/>
        <v>0</v>
      </c>
      <c r="H192" s="2"/>
      <c r="I192" s="193"/>
      <c r="J192" s="193"/>
      <c r="K192" s="70"/>
      <c r="N192" s="16"/>
      <c r="DE192" s="102"/>
      <c r="DF192" s="102"/>
      <c r="DG192" s="102"/>
      <c r="DH192" s="102"/>
      <c r="DI192" s="102"/>
      <c r="DJ192" s="102"/>
      <c r="DK192" s="2"/>
      <c r="DL192" s="2"/>
      <c r="DM192" s="2"/>
      <c r="DN192" s="2"/>
      <c r="DO192" s="2"/>
      <c r="DP192" s="2"/>
    </row>
    <row r="193" spans="1:120" s="18" customFormat="1" ht="15" thickBot="1" x14ac:dyDescent="0.35">
      <c r="A193" s="167" t="s">
        <v>42</v>
      </c>
      <c r="B193" s="168"/>
      <c r="C193" s="168"/>
      <c r="D193" s="169"/>
      <c r="E193" s="91"/>
      <c r="F193" s="192"/>
      <c r="G193" s="174">
        <f t="shared" si="83"/>
        <v>0</v>
      </c>
      <c r="H193" s="2"/>
      <c r="I193" s="193"/>
      <c r="J193" s="193"/>
      <c r="K193" s="70"/>
      <c r="N193" s="16"/>
      <c r="DE193" s="102"/>
      <c r="DF193" s="102"/>
      <c r="DG193" s="102"/>
      <c r="DH193" s="102"/>
      <c r="DI193" s="102"/>
      <c r="DJ193" s="102"/>
      <c r="DK193" s="2"/>
      <c r="DL193" s="2"/>
      <c r="DM193" s="2"/>
      <c r="DN193" s="2"/>
      <c r="DO193" s="2"/>
      <c r="DP193" s="2"/>
    </row>
    <row r="194" spans="1:120" s="18" customFormat="1" x14ac:dyDescent="0.3">
      <c r="A194" s="22" t="s">
        <v>360</v>
      </c>
      <c r="B194" s="23" t="s">
        <v>337</v>
      </c>
      <c r="C194" s="60"/>
      <c r="D194" s="203">
        <v>7268</v>
      </c>
      <c r="E194" s="70"/>
      <c r="F194" s="192"/>
      <c r="G194" s="174">
        <f t="shared" si="83"/>
        <v>0</v>
      </c>
      <c r="H194" s="2"/>
      <c r="I194" s="193"/>
      <c r="J194" s="193"/>
      <c r="K194" s="70"/>
      <c r="N194" s="16"/>
      <c r="DE194" s="102"/>
      <c r="DF194" s="102"/>
      <c r="DG194" s="102"/>
      <c r="DH194" s="102"/>
      <c r="DI194" s="102"/>
      <c r="DJ194" s="102"/>
      <c r="DK194" s="2"/>
      <c r="DL194" s="2"/>
      <c r="DM194" s="2"/>
      <c r="DN194" s="2"/>
      <c r="DO194" s="2"/>
      <c r="DP194" s="2"/>
    </row>
    <row r="195" spans="1:120" s="18" customFormat="1" x14ac:dyDescent="0.3">
      <c r="A195" s="8" t="s">
        <v>363</v>
      </c>
      <c r="B195" s="19" t="s">
        <v>362</v>
      </c>
      <c r="C195" s="24" t="s">
        <v>375</v>
      </c>
      <c r="D195" s="17">
        <v>6973</v>
      </c>
      <c r="E195" s="70"/>
      <c r="F195" s="192"/>
      <c r="G195" s="174">
        <f t="shared" si="83"/>
        <v>0</v>
      </c>
      <c r="H195" s="2"/>
      <c r="I195" s="193"/>
      <c r="J195" s="193"/>
      <c r="K195" s="70"/>
      <c r="N195" s="16"/>
      <c r="DE195" s="102"/>
      <c r="DF195" s="102"/>
      <c r="DG195" s="102"/>
      <c r="DH195" s="102"/>
      <c r="DI195" s="102"/>
      <c r="DJ195" s="102"/>
      <c r="DK195" s="2"/>
      <c r="DL195" s="2"/>
      <c r="DM195" s="2"/>
      <c r="DN195" s="2"/>
      <c r="DO195" s="2"/>
      <c r="DP195" s="2"/>
    </row>
    <row r="196" spans="1:120" s="18" customFormat="1" x14ac:dyDescent="0.3">
      <c r="A196" s="8" t="s">
        <v>367</v>
      </c>
      <c r="B196" s="19" t="s">
        <v>361</v>
      </c>
      <c r="C196" s="24" t="s">
        <v>375</v>
      </c>
      <c r="D196" s="17">
        <v>6973</v>
      </c>
      <c r="E196" s="70"/>
      <c r="F196" s="192"/>
      <c r="G196" s="174">
        <f t="shared" si="83"/>
        <v>0</v>
      </c>
      <c r="H196" s="2"/>
      <c r="I196" s="193"/>
      <c r="J196" s="193"/>
      <c r="K196" s="70"/>
      <c r="N196" s="16"/>
      <c r="DE196" s="102"/>
      <c r="DF196" s="102"/>
      <c r="DG196" s="102"/>
      <c r="DH196" s="102"/>
      <c r="DI196" s="102"/>
      <c r="DJ196" s="102"/>
      <c r="DK196" s="2"/>
      <c r="DL196" s="2"/>
      <c r="DM196" s="2"/>
      <c r="DN196" s="2"/>
      <c r="DO196" s="2"/>
      <c r="DP196" s="2"/>
    </row>
    <row r="197" spans="1:120" s="18" customFormat="1" x14ac:dyDescent="0.3">
      <c r="A197" s="8" t="s">
        <v>373</v>
      </c>
      <c r="B197" s="19" t="s">
        <v>371</v>
      </c>
      <c r="C197" s="24" t="s">
        <v>380</v>
      </c>
      <c r="D197" s="17">
        <v>1005</v>
      </c>
      <c r="E197" s="70"/>
      <c r="F197" s="192"/>
      <c r="G197" s="174">
        <f t="shared" si="83"/>
        <v>0</v>
      </c>
      <c r="H197" s="2"/>
      <c r="I197" s="193"/>
      <c r="J197" s="193"/>
      <c r="K197" s="70"/>
      <c r="N197" s="16"/>
      <c r="DE197" s="102"/>
      <c r="DF197" s="102"/>
      <c r="DG197" s="102"/>
      <c r="DH197" s="102"/>
      <c r="DI197" s="102"/>
      <c r="DJ197" s="102"/>
      <c r="DK197" s="2"/>
      <c r="DL197" s="2"/>
      <c r="DM197" s="2"/>
      <c r="DN197" s="2"/>
      <c r="DO197" s="2"/>
      <c r="DP197" s="2"/>
    </row>
    <row r="198" spans="1:120" s="18" customFormat="1" x14ac:dyDescent="0.3">
      <c r="A198" s="8" t="s">
        <v>374</v>
      </c>
      <c r="B198" s="19" t="s">
        <v>372</v>
      </c>
      <c r="C198" s="24" t="s">
        <v>379</v>
      </c>
      <c r="D198" s="17">
        <v>1062</v>
      </c>
      <c r="E198" s="70"/>
      <c r="F198" s="192"/>
      <c r="G198" s="174">
        <f t="shared" si="83"/>
        <v>0</v>
      </c>
      <c r="H198" s="2"/>
      <c r="I198" s="193"/>
      <c r="J198" s="193"/>
      <c r="K198" s="70"/>
      <c r="N198" s="16"/>
      <c r="DE198" s="102"/>
      <c r="DF198" s="102"/>
      <c r="DG198" s="102"/>
      <c r="DH198" s="102"/>
      <c r="DI198" s="102"/>
      <c r="DJ198" s="102"/>
      <c r="DK198" s="2"/>
      <c r="DL198" s="2"/>
      <c r="DM198" s="2"/>
      <c r="DN198" s="2"/>
      <c r="DO198" s="2"/>
      <c r="DP198" s="2"/>
    </row>
    <row r="199" spans="1:120" s="18" customFormat="1" x14ac:dyDescent="0.3">
      <c r="A199" s="8" t="s">
        <v>387</v>
      </c>
      <c r="B199" s="19" t="s">
        <v>411</v>
      </c>
      <c r="C199" s="24" t="s">
        <v>377</v>
      </c>
      <c r="D199" s="17">
        <v>4317</v>
      </c>
      <c r="E199" s="70"/>
      <c r="F199" s="192"/>
      <c r="G199" s="174">
        <f t="shared" ref="G199:G216" si="84">E199+E199*60%</f>
        <v>0</v>
      </c>
      <c r="H199" s="2"/>
      <c r="I199" s="193"/>
      <c r="J199" s="193"/>
      <c r="K199" s="70"/>
      <c r="N199" s="16"/>
      <c r="DE199" s="102"/>
      <c r="DF199" s="102"/>
      <c r="DG199" s="102"/>
      <c r="DH199" s="102"/>
      <c r="DI199" s="102"/>
      <c r="DJ199" s="102"/>
      <c r="DK199" s="2"/>
      <c r="DL199" s="2"/>
      <c r="DM199" s="2"/>
      <c r="DN199" s="2"/>
      <c r="DO199" s="2"/>
      <c r="DP199" s="2"/>
    </row>
    <row r="200" spans="1:120" s="18" customFormat="1" x14ac:dyDescent="0.3">
      <c r="A200" s="8" t="s">
        <v>364</v>
      </c>
      <c r="B200" s="19" t="s">
        <v>338</v>
      </c>
      <c r="C200" s="24" t="s">
        <v>377</v>
      </c>
      <c r="D200" s="17">
        <v>8528</v>
      </c>
      <c r="E200" s="70"/>
      <c r="F200" s="192"/>
      <c r="G200" s="174">
        <f t="shared" si="84"/>
        <v>0</v>
      </c>
      <c r="H200" s="2"/>
      <c r="I200" s="193"/>
      <c r="J200" s="193"/>
      <c r="K200" s="70"/>
      <c r="N200" s="16"/>
      <c r="DE200" s="102"/>
      <c r="DF200" s="102"/>
      <c r="DG200" s="102"/>
      <c r="DH200" s="102"/>
      <c r="DI200" s="102"/>
      <c r="DJ200" s="102"/>
      <c r="DK200" s="2"/>
      <c r="DL200" s="2"/>
      <c r="DM200" s="2"/>
      <c r="DN200" s="2"/>
      <c r="DO200" s="2"/>
      <c r="DP200" s="2"/>
    </row>
    <row r="201" spans="1:120" s="18" customFormat="1" x14ac:dyDescent="0.3">
      <c r="A201" s="8" t="s">
        <v>365</v>
      </c>
      <c r="B201" s="19" t="s">
        <v>366</v>
      </c>
      <c r="C201" s="24" t="s">
        <v>381</v>
      </c>
      <c r="D201" s="17">
        <v>1170</v>
      </c>
      <c r="E201" s="70"/>
      <c r="F201" s="192"/>
      <c r="G201" s="174">
        <f t="shared" si="84"/>
        <v>0</v>
      </c>
      <c r="H201" s="2"/>
      <c r="I201" s="193"/>
      <c r="J201" s="193"/>
      <c r="K201" s="70"/>
      <c r="N201" s="16"/>
      <c r="DE201" s="102"/>
      <c r="DF201" s="102"/>
      <c r="DG201" s="102"/>
      <c r="DH201" s="102"/>
      <c r="DI201" s="102"/>
      <c r="DJ201" s="102"/>
      <c r="DK201" s="2"/>
      <c r="DL201" s="2"/>
      <c r="DM201" s="2"/>
      <c r="DN201" s="2"/>
      <c r="DO201" s="2"/>
      <c r="DP201" s="2"/>
    </row>
    <row r="202" spans="1:120" s="18" customFormat="1" x14ac:dyDescent="0.3">
      <c r="A202" s="8" t="s">
        <v>336</v>
      </c>
      <c r="B202" s="19" t="s">
        <v>313</v>
      </c>
      <c r="C202" s="24" t="s">
        <v>376</v>
      </c>
      <c r="D202" s="17">
        <v>769</v>
      </c>
      <c r="E202" s="70"/>
      <c r="F202" s="192"/>
      <c r="G202" s="174">
        <f t="shared" si="84"/>
        <v>0</v>
      </c>
      <c r="H202" s="2"/>
      <c r="I202" s="193"/>
      <c r="J202" s="193"/>
      <c r="K202" s="70"/>
      <c r="DE202" s="102"/>
      <c r="DF202" s="102"/>
      <c r="DG202" s="102"/>
      <c r="DH202" s="102"/>
      <c r="DI202" s="102"/>
      <c r="DJ202" s="102"/>
      <c r="DK202" s="2"/>
      <c r="DL202" s="2"/>
      <c r="DM202" s="2"/>
      <c r="DN202" s="2"/>
      <c r="DO202" s="2"/>
      <c r="DP202" s="2"/>
    </row>
    <row r="203" spans="1:120" s="18" customFormat="1" x14ac:dyDescent="0.3">
      <c r="A203" s="8" t="s">
        <v>104</v>
      </c>
      <c r="B203" s="19" t="s">
        <v>106</v>
      </c>
      <c r="C203" s="24" t="s">
        <v>377</v>
      </c>
      <c r="D203" s="17">
        <v>430</v>
      </c>
      <c r="E203" s="91"/>
      <c r="F203" s="192"/>
      <c r="G203" s="174">
        <f t="shared" si="84"/>
        <v>0</v>
      </c>
      <c r="H203" s="2"/>
      <c r="I203" s="193"/>
      <c r="S203" s="112"/>
      <c r="V203" s="112"/>
      <c r="DE203" s="102"/>
      <c r="DF203" s="102"/>
      <c r="DG203" s="102"/>
      <c r="DH203" s="102"/>
      <c r="DI203" s="102"/>
      <c r="DJ203" s="102"/>
      <c r="DK203" s="2"/>
      <c r="DL203" s="2"/>
      <c r="DM203" s="2"/>
      <c r="DN203" s="2"/>
      <c r="DO203" s="2"/>
      <c r="DP203" s="2"/>
    </row>
    <row r="204" spans="1:120" s="18" customFormat="1" x14ac:dyDescent="0.3">
      <c r="A204" s="8" t="s">
        <v>105</v>
      </c>
      <c r="B204" s="19" t="s">
        <v>107</v>
      </c>
      <c r="C204" s="24" t="s">
        <v>377</v>
      </c>
      <c r="D204" s="17">
        <v>823</v>
      </c>
      <c r="E204" s="91"/>
      <c r="F204" s="192"/>
      <c r="G204" s="174">
        <f t="shared" si="84"/>
        <v>0</v>
      </c>
      <c r="H204" s="2"/>
      <c r="I204" s="193"/>
      <c r="DE204" s="102"/>
      <c r="DF204" s="102"/>
      <c r="DG204" s="102"/>
      <c r="DH204" s="102"/>
      <c r="DI204" s="102"/>
      <c r="DJ204" s="102"/>
      <c r="DK204" s="2"/>
      <c r="DL204" s="2"/>
      <c r="DM204" s="2"/>
      <c r="DN204" s="2"/>
      <c r="DO204" s="2"/>
      <c r="DP204" s="2"/>
    </row>
    <row r="205" spans="1:120" s="18" customFormat="1" x14ac:dyDescent="0.3">
      <c r="A205" s="8" t="s">
        <v>35</v>
      </c>
      <c r="B205" s="19" t="s">
        <v>166</v>
      </c>
      <c r="C205" s="24" t="s">
        <v>165</v>
      </c>
      <c r="D205" s="17">
        <v>589</v>
      </c>
      <c r="E205" s="91"/>
      <c r="F205" s="192"/>
      <c r="G205" s="174">
        <f t="shared" si="84"/>
        <v>0</v>
      </c>
      <c r="H205" s="2"/>
      <c r="I205" s="193"/>
      <c r="K205" s="70"/>
      <c r="DE205" s="102"/>
      <c r="DF205" s="102"/>
      <c r="DG205" s="102"/>
      <c r="DH205" s="102"/>
      <c r="DI205" s="102"/>
      <c r="DJ205" s="102"/>
      <c r="DK205" s="2"/>
      <c r="DL205" s="2"/>
      <c r="DM205" s="2"/>
      <c r="DN205" s="2"/>
      <c r="DO205" s="2"/>
      <c r="DP205" s="2"/>
    </row>
    <row r="206" spans="1:120" s="18" customFormat="1" ht="15" thickBot="1" x14ac:dyDescent="0.35">
      <c r="A206" s="20" t="s">
        <v>295</v>
      </c>
      <c r="B206" s="21" t="s">
        <v>68</v>
      </c>
      <c r="C206" s="25" t="s">
        <v>378</v>
      </c>
      <c r="D206" s="26">
        <v>476</v>
      </c>
      <c r="E206" s="91"/>
      <c r="F206" s="192"/>
      <c r="G206" s="174">
        <f t="shared" si="84"/>
        <v>0</v>
      </c>
      <c r="H206" s="2"/>
      <c r="I206" s="193"/>
      <c r="J206" s="193"/>
      <c r="K206" s="70"/>
      <c r="DE206" s="102"/>
      <c r="DF206" s="102"/>
      <c r="DG206" s="102"/>
      <c r="DH206" s="102"/>
      <c r="DI206" s="102"/>
      <c r="DJ206" s="102"/>
      <c r="DK206" s="2"/>
      <c r="DL206" s="2"/>
      <c r="DM206" s="2"/>
      <c r="DN206" s="2"/>
      <c r="DO206" s="2"/>
      <c r="DP206" s="2"/>
    </row>
    <row r="207" spans="1:120" ht="15" thickBot="1" x14ac:dyDescent="0.35">
      <c r="A207" s="172" t="s">
        <v>212</v>
      </c>
      <c r="B207" s="173"/>
      <c r="C207" s="173"/>
      <c r="D207" s="188"/>
      <c r="F207" s="192"/>
      <c r="G207" s="174">
        <f t="shared" si="84"/>
        <v>0</v>
      </c>
      <c r="H207" s="2"/>
    </row>
    <row r="208" spans="1:120" x14ac:dyDescent="0.3">
      <c r="A208" s="22" t="s">
        <v>184</v>
      </c>
      <c r="B208" s="23" t="s">
        <v>194</v>
      </c>
      <c r="C208" s="60" t="s">
        <v>195</v>
      </c>
      <c r="D208" s="185">
        <v>1254</v>
      </c>
      <c r="G208" s="174">
        <f t="shared" si="84"/>
        <v>0</v>
      </c>
      <c r="H208" s="2"/>
    </row>
    <row r="209" spans="1:8" x14ac:dyDescent="0.3">
      <c r="A209" s="8" t="s">
        <v>185</v>
      </c>
      <c r="B209" s="19" t="s">
        <v>204</v>
      </c>
      <c r="C209" s="24" t="s">
        <v>196</v>
      </c>
      <c r="D209" s="17">
        <v>786</v>
      </c>
      <c r="G209" s="174">
        <f t="shared" si="84"/>
        <v>0</v>
      </c>
      <c r="H209" s="2"/>
    </row>
    <row r="210" spans="1:8" x14ac:dyDescent="0.3">
      <c r="A210" s="8" t="s">
        <v>189</v>
      </c>
      <c r="B210" s="19" t="s">
        <v>208</v>
      </c>
      <c r="C210" s="24" t="s">
        <v>200</v>
      </c>
      <c r="D210" s="17">
        <v>908</v>
      </c>
      <c r="G210" s="174">
        <f t="shared" si="84"/>
        <v>0</v>
      </c>
      <c r="H210" s="2"/>
    </row>
    <row r="211" spans="1:8" x14ac:dyDescent="0.3">
      <c r="A211" s="8" t="s">
        <v>191</v>
      </c>
      <c r="B211" s="19" t="s">
        <v>210</v>
      </c>
      <c r="C211" s="24" t="s">
        <v>202</v>
      </c>
      <c r="D211" s="17">
        <v>1040</v>
      </c>
      <c r="G211" s="174">
        <f t="shared" si="84"/>
        <v>0</v>
      </c>
      <c r="H211" s="2"/>
    </row>
    <row r="212" spans="1:8" x14ac:dyDescent="0.3">
      <c r="A212" s="8" t="s">
        <v>186</v>
      </c>
      <c r="B212" s="19" t="s">
        <v>205</v>
      </c>
      <c r="C212" s="24" t="s">
        <v>197</v>
      </c>
      <c r="D212" s="17">
        <v>560</v>
      </c>
      <c r="G212" s="174">
        <f t="shared" si="84"/>
        <v>0</v>
      </c>
      <c r="H212" s="2"/>
    </row>
    <row r="213" spans="1:8" x14ac:dyDescent="0.3">
      <c r="A213" s="8" t="s">
        <v>190</v>
      </c>
      <c r="B213" s="19" t="s">
        <v>209</v>
      </c>
      <c r="C213" s="24" t="s">
        <v>201</v>
      </c>
      <c r="D213" s="17">
        <v>655</v>
      </c>
      <c r="G213" s="174">
        <f t="shared" si="84"/>
        <v>0</v>
      </c>
      <c r="H213" s="2"/>
    </row>
    <row r="214" spans="1:8" x14ac:dyDescent="0.3">
      <c r="A214" s="8" t="s">
        <v>192</v>
      </c>
      <c r="B214" s="19" t="s">
        <v>211</v>
      </c>
      <c r="C214" s="24" t="s">
        <v>203</v>
      </c>
      <c r="D214" s="17">
        <v>750</v>
      </c>
      <c r="G214" s="174">
        <f t="shared" si="84"/>
        <v>0</v>
      </c>
      <c r="H214" s="2"/>
    </row>
    <row r="215" spans="1:8" x14ac:dyDescent="0.3">
      <c r="A215" s="8" t="s">
        <v>187</v>
      </c>
      <c r="B215" s="19" t="s">
        <v>206</v>
      </c>
      <c r="C215" s="24" t="s">
        <v>198</v>
      </c>
      <c r="D215" s="17">
        <v>1487</v>
      </c>
      <c r="G215" s="174">
        <f t="shared" si="84"/>
        <v>0</v>
      </c>
      <c r="H215" s="2"/>
    </row>
    <row r="216" spans="1:8" ht="15" thickBot="1" x14ac:dyDescent="0.35">
      <c r="A216" s="20" t="s">
        <v>188</v>
      </c>
      <c r="B216" s="21" t="s">
        <v>207</v>
      </c>
      <c r="C216" s="25" t="s">
        <v>199</v>
      </c>
      <c r="D216" s="26">
        <v>878</v>
      </c>
      <c r="G216" s="174">
        <f t="shared" si="84"/>
        <v>0</v>
      </c>
      <c r="H216" s="2"/>
    </row>
  </sheetData>
  <autoFilter ref="G1:G207"/>
  <mergeCells count="38">
    <mergeCell ref="BQ18:BU18"/>
    <mergeCell ref="AG1:AK1"/>
    <mergeCell ref="AS13:AW13"/>
    <mergeCell ref="A115:D115"/>
    <mergeCell ref="I13:M13"/>
    <mergeCell ref="O13:S13"/>
    <mergeCell ref="U13:Y13"/>
    <mergeCell ref="AA13:AE13"/>
    <mergeCell ref="AG13:AK13"/>
    <mergeCell ref="AM13:AQ13"/>
    <mergeCell ref="I18:M18"/>
    <mergeCell ref="O18:S18"/>
    <mergeCell ref="U18:Y18"/>
    <mergeCell ref="AA18:AE18"/>
    <mergeCell ref="AG18:AK18"/>
    <mergeCell ref="AM18:AQ18"/>
    <mergeCell ref="AS18:AW18"/>
    <mergeCell ref="A1:D1"/>
    <mergeCell ref="I1:M1"/>
    <mergeCell ref="O1:S1"/>
    <mergeCell ref="U1:Y1"/>
    <mergeCell ref="AA1:AE1"/>
    <mergeCell ref="BW1:CA1"/>
    <mergeCell ref="BW13:CA13"/>
    <mergeCell ref="BW18:CA18"/>
    <mergeCell ref="AM1:AQ1"/>
    <mergeCell ref="AS1:AW1"/>
    <mergeCell ref="AY1:BC1"/>
    <mergeCell ref="AY13:BC13"/>
    <mergeCell ref="AY18:BC18"/>
    <mergeCell ref="BE1:BI1"/>
    <mergeCell ref="BE13:BI13"/>
    <mergeCell ref="BE18:BI18"/>
    <mergeCell ref="BK1:BO1"/>
    <mergeCell ref="BK13:BO13"/>
    <mergeCell ref="BK18:BO18"/>
    <mergeCell ref="BQ1:BU1"/>
    <mergeCell ref="BQ13:BU13"/>
  </mergeCells>
  <pageMargins left="0" right="0" top="0" bottom="0" header="0" footer="0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Столы</vt:lpstr>
      <vt:lpstr>Тумбы</vt:lpstr>
      <vt:lpstr>Шкафы</vt:lpstr>
      <vt:lpstr>Наборные элементы</vt:lpstr>
      <vt:lpstr>Таблица</vt:lpstr>
      <vt:lpstr>'Наборные элементы'!Область_печати</vt:lpstr>
      <vt:lpstr>Столы!Область_печати</vt:lpstr>
      <vt:lpstr>Тумбы!Область_печати</vt:lpstr>
      <vt:lpstr>Шкафы!Область_печати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Кобелева</cp:lastModifiedBy>
  <cp:lastPrinted>2024-11-19T12:48:15Z</cp:lastPrinted>
  <dcterms:created xsi:type="dcterms:W3CDTF">2020-06-04T08:10:16Z</dcterms:created>
  <dcterms:modified xsi:type="dcterms:W3CDTF">2024-11-25T14:30:20Z</dcterms:modified>
</cp:coreProperties>
</file>